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进游福利" sheetId="1" r:id="rId1"/>
    <sheet name="单笔代金" sheetId="3" state="hidden" r:id="rId2"/>
    <sheet name="单笔代金（建议演算版本）" sheetId="11" state="hidden" r:id="rId3"/>
    <sheet name="首充活动" sheetId="2" r:id="rId4"/>
    <sheet name="累计充值" sheetId="6" r:id="rId5"/>
    <sheet name="单日充值" sheetId="5" r:id="rId6"/>
    <sheet name="冠名" sheetId="10" r:id="rId7"/>
    <sheet name="返利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<sst xmlns="http://schemas.openxmlformats.org/spreadsheetml/2006/main" count="316" uniqueCount="192">
  <si>
    <t>进游福利</t>
  </si>
  <si>
    <t>礼包名称</t>
  </si>
  <si>
    <t>礼包内容</t>
  </si>
  <si>
    <t>激活方式</t>
  </si>
  <si>
    <t>称霸全服礼包</t>
  </si>
  <si>
    <t>代金券*328</t>
  </si>
  <si>
    <t>礼包码悬浮窗领取</t>
  </si>
  <si>
    <t>极品荒灵自选</t>
  </si>
  <si>
    <t>仙品荒灵碎片自选袋*60</t>
  </si>
  <si>
    <t>悬浮窗获取礼包码</t>
  </si>
  <si>
    <t>仙晶礼包</t>
  </si>
  <si>
    <t>仙晶*10000</t>
  </si>
  <si>
    <t>VIP666</t>
  </si>
  <si>
    <t>灵石礼包</t>
  </si>
  <si>
    <t>灵石*250000</t>
  </si>
  <si>
    <t>VIP777</t>
  </si>
  <si>
    <t>超级唤灵礼包</t>
  </si>
  <si>
    <t>唤灵签*20</t>
  </si>
  <si>
    <t>VIP888</t>
  </si>
  <si>
    <t>易容妆容礼包</t>
  </si>
  <si>
    <t>福登门*1</t>
  </si>
  <si>
    <t>VIP999</t>
  </si>
  <si>
    <t>王者归来礼包</t>
  </si>
  <si>
    <t>代金券*328  仙品仙甲碎片自选箱（自选宝箱）*80、仙品妖灵碎片自选箱（自选宝箱）*60</t>
  </si>
  <si>
    <t>悬浮窗领取</t>
  </si>
  <si>
    <t>御剑有你礼包</t>
  </si>
  <si>
    <t>仙晶*500000、灵石*500000、道骨丹*5000</t>
  </si>
  <si>
    <t>YWYX555</t>
  </si>
  <si>
    <t>笔绘江山礼包</t>
  </si>
  <si>
    <t>笔绘江山*1、法宝祭炼石*1000、法宝炼星石*1000</t>
  </si>
  <si>
    <t>YWYX666</t>
  </si>
  <si>
    <t>炼气化神礼包</t>
  </si>
  <si>
    <t>一阶仙品修为丹*5、唤灵签*20、仙甲破法锻*20</t>
  </si>
  <si>
    <t>YWYX777</t>
  </si>
  <si>
    <t>累计代金立返代金券</t>
  </si>
  <si>
    <t>倍数</t>
  </si>
  <si>
    <t>首充30元</t>
  </si>
  <si>
    <t>立返600代金券（限一次）</t>
  </si>
  <si>
    <t>0-500</t>
  </si>
  <si>
    <t>活动时期*2</t>
  </si>
  <si>
    <t>500-1000</t>
  </si>
  <si>
    <t>1000-2000</t>
  </si>
  <si>
    <t>2000以上</t>
  </si>
  <si>
    <t>区间倍率</t>
  </si>
  <si>
    <t>累计金额</t>
  </si>
  <si>
    <t>参与返利金额</t>
  </si>
  <si>
    <t>代钞</t>
  </si>
  <si>
    <t>累计代钞</t>
  </si>
  <si>
    <t>累计倍率</t>
  </si>
  <si>
    <t>叠加月卡代钞</t>
  </si>
  <si>
    <t>叠加月卡倍率</t>
  </si>
  <si>
    <t>501-2000</t>
  </si>
  <si>
    <t>2001-5000</t>
  </si>
  <si>
    <t>5001-10000</t>
  </si>
  <si>
    <t>10001-20000</t>
  </si>
  <si>
    <t>20001+</t>
  </si>
  <si>
    <t>节日期间双倍返利</t>
  </si>
  <si>
    <t>累计充值</t>
  </si>
  <si>
    <t>每日返还</t>
  </si>
  <si>
    <t>总返还</t>
  </si>
  <si>
    <t>返利比</t>
  </si>
  <si>
    <t>节日双倍代钞</t>
  </si>
  <si>
    <t>节日双倍</t>
  </si>
  <si>
    <t>节日倍率</t>
  </si>
  <si>
    <t>坑深</t>
  </si>
  <si>
    <t>首周</t>
  </si>
  <si>
    <t>月卡领取满</t>
  </si>
  <si>
    <t>胚子</t>
  </si>
  <si>
    <t>满配数量</t>
  </si>
  <si>
    <t>单个价格</t>
  </si>
  <si>
    <t>返利后平均</t>
  </si>
  <si>
    <t>返利后最高性价比</t>
  </si>
  <si>
    <t>妖灵</t>
  </si>
  <si>
    <t>本命</t>
  </si>
  <si>
    <t>神器</t>
  </si>
  <si>
    <t>仙甲</t>
  </si>
  <si>
    <t>0.1定价</t>
  </si>
  <si>
    <t>神品</t>
  </si>
  <si>
    <t>圣品</t>
  </si>
  <si>
    <t>立返300代金券（限一次）</t>
  </si>
  <si>
    <t>梯度</t>
  </si>
  <si>
    <t>首充活动（仅限一次）</t>
  </si>
  <si>
    <t>首充98元</t>
  </si>
  <si>
    <t>首充328元</t>
  </si>
  <si>
    <t>一阶灵品修为丹</t>
  </si>
  <si>
    <t>一阶仙品修为丹</t>
  </si>
  <si>
    <t>二阶仙品修为丹</t>
  </si>
  <si>
    <t>唤灵签</t>
  </si>
  <si>
    <t>仙品妖灵碎片自选宝箱（自选宝箱）</t>
  </si>
  <si>
    <t>天命仙品妖灵碎片（自选宝箱）</t>
  </si>
  <si>
    <t>仙晶</t>
  </si>
  <si>
    <t>灵石</t>
  </si>
  <si>
    <t>法宝祭练石</t>
  </si>
  <si>
    <t>魂念祈愿签</t>
  </si>
  <si>
    <t>仙品妖灵魂火</t>
  </si>
  <si>
    <t>本命签</t>
  </si>
  <si>
    <t>法宝洗炼石</t>
  </si>
  <si>
    <t>本源炼星石</t>
  </si>
  <si>
    <t>千年法宝炼星石</t>
  </si>
  <si>
    <t>法宝洗炼星尘</t>
  </si>
  <si>
    <t>仙品星汉琼玉</t>
  </si>
  <si>
    <t>本命祭炼石·灵</t>
  </si>
  <si>
    <t>豪华饰品碎片自选箱</t>
  </si>
  <si>
    <t>玩家充值了，需要提交给对接客服，对接客服给您相应的礼包码，首冲充值328档可以把首充30.98的礼包码可以领完。</t>
  </si>
  <si>
    <t>豪华妖丹礼盒</t>
  </si>
  <si>
    <t>灵宝御夭玺碎片</t>
  </si>
  <si>
    <t>累计30元</t>
  </si>
  <si>
    <t>高阶资源宝箱*300、资源宝箱*300、仙品神器碎片自选箱*60、仙品剑印自选箱*60、仙品法宝碎片自选箱*200、豪华饰品碎片自选箱*160</t>
  </si>
  <si>
    <t>随机礼包码</t>
  </si>
  <si>
    <t>累计98元</t>
  </si>
  <si>
    <t>高阶资源宝箱*600、资源宝箱*600、千年法宝炼星石*600、神品仙甲碎片自选箱*80、豪华饰品碎片自选箱*160、神品神器碎片自选*120</t>
  </si>
  <si>
    <t>累计198元</t>
  </si>
  <si>
    <t>高阶资源宝箱*900、资源宝箱*900、丹药宝瓶自选宝箱*30、圣品妖灵碎片自选箱*60、神品仙甲碎片自选箱2*80、豪华圣品饰品碎片自选箱*120、凤鸣圣品神器豪华碎片自选*120、</t>
  </si>
  <si>
    <t>累计328元</t>
  </si>
  <si>
    <t>高阶资源宝箱*1800、资源宝箱*1800、丹药宝瓶自选宝箱*40、圣品妖灵碎片自选箱*120、神品仙甲碎片自选箱3*80、豪华圣品饰品碎片自选箱*240、凤鸣圣品神器豪华碎片自选*240</t>
  </si>
  <si>
    <t>累计648元</t>
  </si>
  <si>
    <t>高阶资源宝箱*2500、资源宝箱*2500、丹药宝瓶自选宝箱*60、圣品妖灵碎片自选箱3*120、圣品仙甲碎片自选箱*80、豪华圣品饰品碎片自选箱*320、凤鸣圣品神器豪华碎片自选*480</t>
  </si>
  <si>
    <t>累计1000元</t>
  </si>
  <si>
    <t>高阶资源宝箱*3000、资源宝箱*3000、丹药宝瓶自选宝箱*70、圣品妖灵碎片自选箱3*240、圣品仙甲碎片自选箱*80、太上星罗豪华自选箱*120、圣品神器碎片自选箱1*120</t>
  </si>
  <si>
    <t>累计2000元</t>
  </si>
  <si>
    <t>高阶资源宝箱*3500、资源宝箱*3500、圣品妖灵碎片自选箱3*240、圣品仙甲碎片自选箱2*80、圣品神器碎片自选箱1*240、豪华饰品碎片自选箱*666、凤鸣圣品神器豪华碎片自选*666</t>
  </si>
  <si>
    <t>累计3000元</t>
  </si>
  <si>
    <t>高阶资源宝箱*4000、资源宝箱*4000、圣品妖灵碎片自选箱5*360、圣品仙甲碎片自选箱2*80、圣品神器碎片自选箱2*240、凤鸣圣品神器豪华碎片自选*640</t>
  </si>
  <si>
    <t>累计5000元</t>
  </si>
  <si>
    <t>高阶资源宝箱*5000、资源宝箱*5000、圣品妖灵碎片自选箱5*600、圣品仙甲碎片自选箱3*160、圣品神器碎片自选箱2*240、凤鸣圣品神器豪华碎片自选*880</t>
  </si>
  <si>
    <t>累计7000元</t>
  </si>
  <si>
    <t>高阶资源宝箱*6000、资源宝箱*6000、圣品妖灵碎片自选箱5*600、圣品仙甲碎片自选箱3*160、圣品神器碎片自选箱3*360、豪华圣品法宝碎片自选*1000</t>
  </si>
  <si>
    <t>累计10000元</t>
  </si>
  <si>
    <t>高阶资源宝箱*7000、资源宝箱*7000、圣品妖灵碎片自选箱5*800、圣品仙甲碎片自选箱3*240、圣品神器碎片自选箱3*480、豪华圣品法宝碎片自选*1200</t>
  </si>
  <si>
    <t>累计15000元</t>
  </si>
  <si>
    <t>高阶资源宝箱*8000、资源宝箱*8000、不朽天命妖灵碎片精选箱1*800、不朽仙甲碎片自选箱*240、太上星罗豪华自选箱*1500、不朽神器碎片自选箱1*800、豪华圣品法宝碎片自选*1500</t>
  </si>
  <si>
    <t>累计20000元</t>
  </si>
  <si>
    <t>高阶资源宝箱*9000、资源宝箱*9000、不朽天命妖灵碎片精选箱2*1200、不朽仙甲碎片自选箱*360、太上星罗豪华自选箱*1800、不朽神器碎片自选箱1*1200、豪华圣品法宝碎片自选*1800</t>
  </si>
  <si>
    <t>累计30000元</t>
  </si>
  <si>
    <t>高阶资源宝箱*10000、资源宝箱*10000、不朽天命妖灵碎片精选箱3*1800、不朽仙甲碎片自选箱*480、太上星罗豪华自选箱*2000、不朽神器碎片自选箱1*1800、豪华圣品法宝碎片自选*2000</t>
  </si>
  <si>
    <t>群里申请领取累计充值礼包码奖励</t>
  </si>
  <si>
    <t>达成条件</t>
  </si>
  <si>
    <t xml:space="preserve">返利内容 </t>
  </si>
  <si>
    <t>单日98</t>
  </si>
  <si>
    <t>出战神器碎片自选箱</t>
  </si>
  <si>
    <t>神品妖灵碎片自选箱</t>
  </si>
  <si>
    <t>神品仙甲碎片自选箱</t>
  </si>
  <si>
    <t>高阶资源宝箱</t>
  </si>
  <si>
    <t>资源宝箱</t>
  </si>
  <si>
    <t>神品自选 不可选天命</t>
  </si>
  <si>
    <t>单日198</t>
  </si>
  <si>
    <t>圣品妖灵碎片自选箱</t>
  </si>
  <si>
    <t>单日328</t>
  </si>
  <si>
    <t>神品神器碎片自选</t>
  </si>
  <si>
    <t>豪华圣品饰品碎片自选箱</t>
  </si>
  <si>
    <t>圣品豪华仙甲碎片自选箱</t>
  </si>
  <si>
    <t>单日648</t>
  </si>
  <si>
    <t>凤鸣圣品神器豪华碎片自选</t>
  </si>
  <si>
    <t>不朽妖灵碎片精选箱1</t>
  </si>
  <si>
    <t>神品神器碎片自选4</t>
  </si>
  <si>
    <t>单日1000</t>
  </si>
  <si>
    <t>不朽神器碎片自选箱</t>
  </si>
  <si>
    <t>不朽天命妖灵碎片精选箱2</t>
  </si>
  <si>
    <t>豪华圣品饰品碎片自选</t>
  </si>
  <si>
    <t>单日2000</t>
  </si>
  <si>
    <t>不朽天命妖灵碎片精选箱3</t>
  </si>
  <si>
    <t>太上星罗豪华自选箱</t>
  </si>
  <si>
    <t>圣品豪华仙甲碎片自选箱2</t>
  </si>
  <si>
    <t>单日3000</t>
  </si>
  <si>
    <t>不朽天命妖灵碎片精选箱4</t>
  </si>
  <si>
    <t>单日5000</t>
  </si>
  <si>
    <t>圣品豪华本命碎片自选箱5</t>
  </si>
  <si>
    <t>圣品豪华仙甲碎片自选箱3</t>
  </si>
  <si>
    <t>单日7000</t>
  </si>
  <si>
    <t>不朽天命豪华本命碎片自选箱1</t>
  </si>
  <si>
    <t>单日10000</t>
  </si>
  <si>
    <t>不朽豪华仙甲碎片自选箱</t>
  </si>
  <si>
    <t>不朽天命豪华本命碎片自选箱2</t>
  </si>
  <si>
    <t>研发次日核实发放礼包码，需要提交给对接客服</t>
  </si>
  <si>
    <t xml:space="preserve">冠名需求
活动时间
2025年4月15日-长期有效
活动范围
妖玩手游平台《我的御剑日记》全体玩家
领取方式
充值最低满5000元、按开区第一日最高者得
活动内容
礼包名称 奖励内容
冠名礼包 游戏内自选称号*2、神品仙甲碎片自选箱(自选宝箱)*80
活动规则
1.充值最低满5000元、按开区第一日最高者得
联系客服登记;
头像→个性化→称号，我的御剑日记称号
选好后联系客服登记，3个工作日内邮件发放。
2、玩家只能使用一次冠名权，冠名要求为:4个汉
字，不能包含例如:不文明或破坏社会风气、渠
道、广告、政治敏感等方面的词语，一经出现则取
消冠名权且不同区服冠名名称不能相同:
3.请达到获取冠名权要求的玩家及时登记，游戏方
在核实后会在3个工作日内(周末、节假日等则顺
延至工作日处理)完成服务器名称的修改与奖励的
发放;
4.拥有冠名权的玩家放弃冠名时，冠名可向后顺延
5.充值金额以单个角色的总金额为准，通过小号交
易获取角色的玩家在充值达到相应金额后依然可以
获取对应奖励
6.冠名申请以小号为单位，每个玩家角色最多只能
申请1次冠名礼包;
</t>
  </si>
  <si>
    <t>单笔代金立返代金券</t>
  </si>
  <si>
    <t>群里申请           ps:首充30元返利
首充每个账号角色永久一次</t>
  </si>
  <si>
    <t>例如：</t>
  </si>
  <si>
    <t>单日累积6</t>
  </si>
  <si>
    <t>充值任意金额6倍隔天发放，无需提交给对接客服</t>
  </si>
  <si>
    <t>单日累积30</t>
  </si>
  <si>
    <t>单日累积68</t>
  </si>
  <si>
    <t>单日累积98</t>
  </si>
  <si>
    <t>单日累积198</t>
  </si>
  <si>
    <t>单日累积328</t>
  </si>
  <si>
    <t>单日累积648</t>
  </si>
  <si>
    <t>单日累积1000</t>
  </si>
  <si>
    <t>单日累积2000</t>
  </si>
  <si>
    <t>单日累积3000</t>
  </si>
  <si>
    <t>单日累积5000</t>
  </si>
  <si>
    <t>单日累积7000</t>
  </si>
  <si>
    <t>单日累积10000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</si>
</sst>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46">
    <font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b/>
      <sz val="12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rgb="FFFF0000"/>
      <name val="微软雅黑"/>
      <charset val="134"/>
    </font>
    <font>
      <sz val="10"/>
      <color rgb="FFFF0000"/>
      <name val="微软雅黑"/>
      <charset val="134"/>
    </font>
    <font>
      <b/>
      <sz val="14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6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2"/>
      <color rgb="FFFF0000"/>
      <name val="微软雅黑"/>
      <charset val="134"/>
    </font>
    <font>
      <sz val="12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/>
      <name val="微软雅黑"/>
      <charset val="134"/>
    </font>
    <font>
      <sz val="12"/>
      <color theme="1"/>
      <name val="等线"/>
      <charset val="134"/>
    </font>
    <font>
      <sz val="8"/>
      <color theme="1"/>
      <name val="微软雅黑"/>
      <charset val="134"/>
    </font>
    <font>
      <sz val="8"/>
      <color rgb="FFFF0000"/>
      <name val="微软雅黑"/>
      <charset val="134"/>
    </font>
    <font>
      <sz val="12"/>
      <color rgb="FFFF0000"/>
      <name val="等线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5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4" applyNumberFormat="0" applyFill="0" applyAlignment="0" applyProtection="0">
      <alignment vertical="center"/>
    </xf>
    <xf numFmtId="0" fontId="33" fillId="0" borderId="54" applyNumberFormat="0" applyFill="0" applyAlignment="0" applyProtection="0">
      <alignment vertical="center"/>
    </xf>
    <xf numFmtId="0" fontId="34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4" borderId="56" applyNumberFormat="0" applyAlignment="0" applyProtection="0">
      <alignment vertical="center"/>
    </xf>
    <xf numFmtId="0" fontId="36" fillId="15" borderId="57" applyNumberFormat="0" applyAlignment="0" applyProtection="0">
      <alignment vertical="center"/>
    </xf>
    <xf numFmtId="0" fontId="37" fillId="15" borderId="56" applyNumberFormat="0" applyAlignment="0" applyProtection="0">
      <alignment vertical="center"/>
    </xf>
    <xf numFmtId="0" fontId="38" fillId="16" borderId="58" applyNumberFormat="0" applyAlignment="0" applyProtection="0">
      <alignment vertical="center"/>
    </xf>
    <xf numFmtId="0" fontId="39" fillId="0" borderId="59" applyNumberFormat="0" applyFill="0" applyAlignment="0" applyProtection="0">
      <alignment vertical="center"/>
    </xf>
    <xf numFmtId="0" fontId="40" fillId="0" borderId="6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12" xfId="0" applyFill="1" applyBorder="1">
      <alignment vertical="center"/>
    </xf>
    <xf numFmtId="0" fontId="0" fillId="3" borderId="14" xfId="0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5" fillId="0" borderId="1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12" xfId="0" applyFont="1" applyBorder="1">
      <alignment vertical="center"/>
    </xf>
    <xf numFmtId="0" fontId="6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3" fillId="4" borderId="11" xfId="0" applyFont="1" applyFill="1" applyBorder="1">
      <alignment vertical="center"/>
    </xf>
    <xf numFmtId="0" fontId="9" fillId="0" borderId="0" xfId="0" applyFont="1">
      <alignment vertical="center"/>
    </xf>
    <xf numFmtId="0" fontId="14" fillId="2" borderId="0" xfId="0" applyFont="1" applyFill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/>
    </xf>
    <xf numFmtId="0" fontId="15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16" fillId="2" borderId="24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3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vertical="center"/>
    </xf>
    <xf numFmtId="0" fontId="19" fillId="6" borderId="23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176" fontId="17" fillId="8" borderId="25" xfId="0" applyNumberFormat="1" applyFont="1" applyFill="1" applyBorder="1" applyAlignment="1">
      <alignment horizontal="center" vertical="center"/>
    </xf>
    <xf numFmtId="0" fontId="17" fillId="8" borderId="25" xfId="0" applyFont="1" applyFill="1" applyBorder="1" applyAlignment="1">
      <alignment horizontal="center" vertical="center"/>
    </xf>
    <xf numFmtId="177" fontId="20" fillId="8" borderId="30" xfId="0" applyNumberFormat="1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176" fontId="17" fillId="8" borderId="11" xfId="0" applyNumberFormat="1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177" fontId="20" fillId="8" borderId="32" xfId="0" applyNumberFormat="1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176" fontId="17" fillId="3" borderId="27" xfId="0" applyNumberFormat="1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177" fontId="20" fillId="3" borderId="31" xfId="0" applyNumberFormat="1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7" fillId="11" borderId="23" xfId="0" applyFont="1" applyFill="1" applyBorder="1" applyAlignment="1">
      <alignment horizontal="center" vertical="center"/>
    </xf>
    <xf numFmtId="178" fontId="17" fillId="8" borderId="25" xfId="0" applyNumberFormat="1" applyFont="1" applyFill="1" applyBorder="1" applyAlignment="1">
      <alignment horizontal="center" vertical="center"/>
    </xf>
    <xf numFmtId="177" fontId="19" fillId="8" borderId="30" xfId="0" applyNumberFormat="1" applyFont="1" applyFill="1" applyBorder="1" applyAlignment="1">
      <alignment horizontal="center" vertical="center"/>
    </xf>
    <xf numFmtId="178" fontId="17" fillId="8" borderId="27" xfId="0" applyNumberFormat="1" applyFont="1" applyFill="1" applyBorder="1" applyAlignment="1">
      <alignment horizontal="center" vertical="center"/>
    </xf>
    <xf numFmtId="0" fontId="17" fillId="8" borderId="27" xfId="0" applyFont="1" applyFill="1" applyBorder="1" applyAlignment="1">
      <alignment horizontal="center" vertical="center"/>
    </xf>
    <xf numFmtId="177" fontId="19" fillId="8" borderId="31" xfId="0" applyNumberFormat="1" applyFont="1" applyFill="1" applyBorder="1" applyAlignment="1">
      <alignment horizontal="center" vertical="center"/>
    </xf>
    <xf numFmtId="178" fontId="17" fillId="2" borderId="16" xfId="0" applyNumberFormat="1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177" fontId="19" fillId="2" borderId="16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178" fontId="17" fillId="2" borderId="11" xfId="0" applyNumberFormat="1" applyFont="1" applyFill="1" applyBorder="1" applyAlignment="1">
      <alignment horizontal="center" vertical="center"/>
    </xf>
    <xf numFmtId="177" fontId="19" fillId="2" borderId="11" xfId="0" applyNumberFormat="1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17" fillId="2" borderId="11" xfId="0" applyFont="1" applyFill="1" applyBorder="1">
      <alignment vertical="center"/>
    </xf>
    <xf numFmtId="176" fontId="17" fillId="2" borderId="11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/>
    </xf>
    <xf numFmtId="0" fontId="19" fillId="6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3" fillId="2" borderId="11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35</xdr:row>
      <xdr:rowOff>60325</xdr:rowOff>
    </xdr:from>
    <xdr:to>
      <xdr:col>5</xdr:col>
      <xdr:colOff>370840</xdr:colOff>
      <xdr:row>46</xdr:row>
      <xdr:rowOff>31750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" y="7623175"/>
          <a:ext cx="3676015" cy="2276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19050</xdr:colOff>
      <xdr:row>27</xdr:row>
      <xdr:rowOff>60325</xdr:rowOff>
    </xdr:from>
    <xdr:to>
      <xdr:col>5</xdr:col>
      <xdr:colOff>656590</xdr:colOff>
      <xdr:row>40</xdr:row>
      <xdr:rowOff>31750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0" y="5956300"/>
          <a:ext cx="3961765" cy="2695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zoomScale="175" zoomScaleNormal="175" topLeftCell="A3" workbookViewId="0">
      <selection activeCell="F17" sqref="F17:G18"/>
    </sheetView>
  </sheetViews>
  <sheetFormatPr defaultColWidth="9" defaultRowHeight="12.95" customHeight="1" outlineLevelCol="7"/>
  <cols>
    <col min="1" max="3" width="11.875" style="186" customWidth="1"/>
    <col min="4" max="5" width="9" style="186"/>
    <col min="6" max="6" width="6.75" style="186" customWidth="1"/>
    <col min="7" max="16384" width="9" style="186"/>
  </cols>
  <sheetData>
    <row r="1" customHeight="1" spans="1:7">
      <c r="A1" s="187" t="s">
        <v>0</v>
      </c>
      <c r="B1" s="188"/>
      <c r="C1" s="188"/>
      <c r="D1" s="188"/>
      <c r="E1" s="188"/>
      <c r="F1" s="188"/>
      <c r="G1" s="189"/>
    </row>
    <row r="2" customHeight="1" spans="1:7">
      <c r="A2" s="190"/>
      <c r="B2" s="191"/>
      <c r="C2" s="191"/>
      <c r="D2" s="191"/>
      <c r="E2" s="191"/>
      <c r="F2" s="191"/>
      <c r="G2" s="192"/>
    </row>
    <row r="3" customHeight="1" spans="1:7">
      <c r="A3" s="187" t="s">
        <v>1</v>
      </c>
      <c r="B3" s="188"/>
      <c r="C3" s="188" t="s">
        <v>2</v>
      </c>
      <c r="D3" s="188"/>
      <c r="E3" s="188"/>
      <c r="F3" s="188" t="s">
        <v>3</v>
      </c>
      <c r="G3" s="189"/>
    </row>
    <row r="4" customHeight="1" spans="1:7">
      <c r="A4" s="193"/>
      <c r="B4" s="194"/>
      <c r="C4" s="194"/>
      <c r="D4" s="194"/>
      <c r="E4" s="194"/>
      <c r="F4" s="194"/>
      <c r="G4" s="195"/>
    </row>
    <row r="5" customHeight="1" spans="1:7">
      <c r="A5" s="196" t="s">
        <v>4</v>
      </c>
      <c r="B5" s="197"/>
      <c r="C5" s="198" t="s">
        <v>5</v>
      </c>
      <c r="D5" s="198"/>
      <c r="E5" s="198"/>
      <c r="F5" s="199" t="s">
        <v>6</v>
      </c>
      <c r="G5" s="200"/>
    </row>
    <row r="6" customHeight="1" spans="1:8">
      <c r="A6" s="201"/>
      <c r="B6" s="202"/>
      <c r="C6" s="203"/>
      <c r="D6" s="203"/>
      <c r="E6" s="203"/>
      <c r="F6" s="202"/>
      <c r="G6" s="204"/>
      <c r="H6" s="205"/>
    </row>
    <row r="7" customHeight="1" spans="1:7">
      <c r="A7" s="201" t="s">
        <v>7</v>
      </c>
      <c r="B7" s="202"/>
      <c r="C7" s="206" t="s">
        <v>8</v>
      </c>
      <c r="D7" s="206"/>
      <c r="E7" s="206"/>
      <c r="F7" s="206" t="s">
        <v>9</v>
      </c>
      <c r="G7" s="204"/>
    </row>
    <row r="8" customHeight="1" spans="1:7">
      <c r="A8" s="201"/>
      <c r="B8" s="202"/>
      <c r="C8" s="206"/>
      <c r="D8" s="206"/>
      <c r="E8" s="206"/>
      <c r="F8" s="202"/>
      <c r="G8" s="204"/>
    </row>
    <row r="9" customHeight="1" spans="1:7">
      <c r="A9" s="201" t="s">
        <v>10</v>
      </c>
      <c r="B9" s="202"/>
      <c r="C9" s="206" t="s">
        <v>11</v>
      </c>
      <c r="D9" s="206"/>
      <c r="E9" s="206"/>
      <c r="F9" s="202" t="s">
        <v>12</v>
      </c>
      <c r="G9" s="204"/>
    </row>
    <row r="10" customHeight="1" spans="1:7">
      <c r="A10" s="201"/>
      <c r="B10" s="202"/>
      <c r="C10" s="206"/>
      <c r="D10" s="206"/>
      <c r="E10" s="206"/>
      <c r="F10" s="202"/>
      <c r="G10" s="204"/>
    </row>
    <row r="11" customHeight="1" spans="1:7">
      <c r="A11" s="201" t="s">
        <v>13</v>
      </c>
      <c r="B11" s="202"/>
      <c r="C11" s="206" t="s">
        <v>14</v>
      </c>
      <c r="D11" s="206"/>
      <c r="E11" s="206"/>
      <c r="F11" s="202" t="s">
        <v>15</v>
      </c>
      <c r="G11" s="204"/>
    </row>
    <row r="12" customHeight="1" spans="1:7">
      <c r="A12" s="201"/>
      <c r="B12" s="202"/>
      <c r="C12" s="206"/>
      <c r="D12" s="206"/>
      <c r="E12" s="206"/>
      <c r="F12" s="202"/>
      <c r="G12" s="204"/>
    </row>
    <row r="13" customHeight="1" spans="1:7">
      <c r="A13" s="201" t="s">
        <v>16</v>
      </c>
      <c r="B13" s="202"/>
      <c r="C13" s="206" t="s">
        <v>17</v>
      </c>
      <c r="D13" s="206"/>
      <c r="E13" s="206"/>
      <c r="F13" s="202" t="s">
        <v>18</v>
      </c>
      <c r="G13" s="204"/>
    </row>
    <row r="14" customHeight="1" spans="1:7">
      <c r="A14" s="201"/>
      <c r="B14" s="202"/>
      <c r="C14" s="206"/>
      <c r="D14" s="206"/>
      <c r="E14" s="206"/>
      <c r="F14" s="202"/>
      <c r="G14" s="204"/>
    </row>
    <row r="15" customHeight="1" spans="1:7">
      <c r="A15" s="201" t="s">
        <v>19</v>
      </c>
      <c r="B15" s="202"/>
      <c r="C15" s="206" t="s">
        <v>20</v>
      </c>
      <c r="D15" s="206"/>
      <c r="E15" s="206"/>
      <c r="F15" s="202" t="s">
        <v>21</v>
      </c>
      <c r="G15" s="204"/>
    </row>
    <row r="16" customHeight="1" spans="1:7">
      <c r="A16" s="207"/>
      <c r="B16" s="208"/>
      <c r="C16" s="209"/>
      <c r="D16" s="209"/>
      <c r="E16" s="209"/>
      <c r="F16" s="208"/>
      <c r="G16" s="210"/>
    </row>
    <row r="17" customHeight="1" spans="1:7">
      <c r="A17" s="201" t="s">
        <v>22</v>
      </c>
      <c r="B17" s="202"/>
      <c r="C17" s="206" t="s">
        <v>23</v>
      </c>
      <c r="D17" s="206"/>
      <c r="E17" s="206"/>
      <c r="F17" s="211" t="s">
        <v>24</v>
      </c>
      <c r="G17" s="204"/>
    </row>
    <row r="18" customHeight="1" spans="1:7">
      <c r="A18" s="207"/>
      <c r="B18" s="208"/>
      <c r="C18" s="209"/>
      <c r="D18" s="209"/>
      <c r="E18" s="209"/>
      <c r="F18" s="208"/>
      <c r="G18" s="210"/>
    </row>
    <row r="19" customHeight="1" spans="1:7">
      <c r="A19" s="201" t="s">
        <v>25</v>
      </c>
      <c r="B19" s="202"/>
      <c r="C19" s="206" t="s">
        <v>26</v>
      </c>
      <c r="D19" s="206"/>
      <c r="E19" s="206"/>
      <c r="F19" s="202" t="s">
        <v>27</v>
      </c>
      <c r="G19" s="204"/>
    </row>
    <row r="20" customHeight="1" spans="1:7">
      <c r="A20" s="207"/>
      <c r="B20" s="208"/>
      <c r="C20" s="209"/>
      <c r="D20" s="209"/>
      <c r="E20" s="209"/>
      <c r="F20" s="208"/>
      <c r="G20" s="210"/>
    </row>
    <row r="21" customHeight="1" spans="1:7">
      <c r="A21" s="201" t="s">
        <v>28</v>
      </c>
      <c r="B21" s="202"/>
      <c r="C21" s="206" t="s">
        <v>29</v>
      </c>
      <c r="D21" s="206"/>
      <c r="E21" s="206"/>
      <c r="F21" s="202" t="s">
        <v>30</v>
      </c>
      <c r="G21" s="204"/>
    </row>
    <row r="22" customHeight="1" spans="1:7">
      <c r="A22" s="207"/>
      <c r="B22" s="208"/>
      <c r="C22" s="209"/>
      <c r="D22" s="209"/>
      <c r="E22" s="209"/>
      <c r="F22" s="208"/>
      <c r="G22" s="210"/>
    </row>
    <row r="23" customHeight="1" spans="1:7">
      <c r="A23" s="201" t="s">
        <v>31</v>
      </c>
      <c r="B23" s="202"/>
      <c r="C23" s="206" t="s">
        <v>32</v>
      </c>
      <c r="D23" s="206"/>
      <c r="E23" s="206"/>
      <c r="F23" s="202" t="s">
        <v>33</v>
      </c>
      <c r="G23" s="204"/>
    </row>
    <row r="24" customHeight="1" spans="1:7">
      <c r="A24" s="207"/>
      <c r="B24" s="208"/>
      <c r="C24" s="209"/>
      <c r="D24" s="209"/>
      <c r="E24" s="209"/>
      <c r="F24" s="208"/>
      <c r="G24" s="210"/>
    </row>
  </sheetData>
  <mergeCells count="34">
    <mergeCell ref="F9:G10"/>
    <mergeCell ref="A3:B4"/>
    <mergeCell ref="C3:E4"/>
    <mergeCell ref="F3:G4"/>
    <mergeCell ref="A5:B6"/>
    <mergeCell ref="C5:E6"/>
    <mergeCell ref="A15:B16"/>
    <mergeCell ref="C15:E16"/>
    <mergeCell ref="F15:G16"/>
    <mergeCell ref="A1:G2"/>
    <mergeCell ref="A11:B12"/>
    <mergeCell ref="C11:E12"/>
    <mergeCell ref="F11:G12"/>
    <mergeCell ref="A13:B14"/>
    <mergeCell ref="C13:E14"/>
    <mergeCell ref="F13:G14"/>
    <mergeCell ref="A7:B8"/>
    <mergeCell ref="C7:E8"/>
    <mergeCell ref="F5:G6"/>
    <mergeCell ref="F7:G8"/>
    <mergeCell ref="A9:B10"/>
    <mergeCell ref="C9:E10"/>
    <mergeCell ref="A17:B18"/>
    <mergeCell ref="A19:B20"/>
    <mergeCell ref="C17:E18"/>
    <mergeCell ref="C19:E20"/>
    <mergeCell ref="C21:E22"/>
    <mergeCell ref="F17:G18"/>
    <mergeCell ref="F19:G20"/>
    <mergeCell ref="F21:G22"/>
    <mergeCell ref="A23:B24"/>
    <mergeCell ref="C23:E24"/>
    <mergeCell ref="F23:G24"/>
    <mergeCell ref="A21:B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workbookViewId="0">
      <selection activeCell="L19" sqref="L19"/>
    </sheetView>
  </sheetViews>
  <sheetFormatPr defaultColWidth="9" defaultRowHeight="16.5"/>
  <cols>
    <col min="1" max="1" width="9" style="82"/>
    <col min="2" max="2" width="7.625" style="82" customWidth="1"/>
    <col min="3" max="3" width="7.375" style="82" customWidth="1"/>
    <col min="4" max="4" width="8.125" style="82" customWidth="1"/>
    <col min="5" max="5" width="11.5" style="82" customWidth="1"/>
    <col min="6" max="6" width="13.625" style="82" customWidth="1"/>
    <col min="7" max="7" width="11.75" style="82" customWidth="1"/>
    <col min="8" max="8" width="9.625" style="82"/>
    <col min="9" max="9" width="11.5" style="82" customWidth="1"/>
    <col min="10" max="10" width="13.125" style="82" customWidth="1"/>
    <col min="11" max="11" width="14.625" style="82" customWidth="1"/>
    <col min="12" max="12" width="15.125" style="82" customWidth="1"/>
    <col min="13" max="13" width="9" style="82"/>
    <col min="14" max="14" width="12.75" style="82" customWidth="1"/>
    <col min="15" max="18" width="9" style="82"/>
    <col min="19" max="19" width="13.125" style="82" customWidth="1"/>
    <col min="20" max="20" width="10.25" style="82" customWidth="1"/>
    <col min="21" max="16384" width="9" style="82"/>
  </cols>
  <sheetData>
    <row r="1" ht="18" customHeight="1" spans="1:9">
      <c r="A1" s="1" t="s">
        <v>34</v>
      </c>
      <c r="B1" s="2"/>
      <c r="C1" s="2"/>
      <c r="D1" s="2"/>
      <c r="E1" s="2"/>
      <c r="F1" s="2"/>
      <c r="G1" s="3"/>
      <c r="H1" s="93" t="s">
        <v>35</v>
      </c>
      <c r="I1" s="138"/>
    </row>
    <row r="2" spans="1:9">
      <c r="A2" s="5"/>
      <c r="B2" s="6"/>
      <c r="C2" s="6"/>
      <c r="D2" s="6"/>
      <c r="E2" s="6"/>
      <c r="F2" s="6"/>
      <c r="G2" s="7"/>
      <c r="H2" s="94"/>
      <c r="I2" s="138"/>
    </row>
    <row r="3" ht="17.25" customHeight="1" spans="1:9">
      <c r="A3" s="10" t="s">
        <v>36</v>
      </c>
      <c r="B3" s="10"/>
      <c r="C3" s="10"/>
      <c r="D3" s="11" t="s">
        <v>37</v>
      </c>
      <c r="E3" s="11"/>
      <c r="F3" s="11"/>
      <c r="G3" s="11"/>
      <c r="H3" s="95">
        <v>10</v>
      </c>
      <c r="I3" s="138"/>
    </row>
    <row r="4" spans="1:9">
      <c r="A4" s="10"/>
      <c r="B4" s="10"/>
      <c r="C4" s="10"/>
      <c r="D4" s="11"/>
      <c r="E4" s="11"/>
      <c r="F4" s="11"/>
      <c r="G4" s="11"/>
      <c r="H4" s="95"/>
      <c r="I4" s="138"/>
    </row>
    <row r="5" ht="17.25" customHeight="1" spans="1:9">
      <c r="A5" s="158" t="s">
        <v>38</v>
      </c>
      <c r="B5" s="159"/>
      <c r="C5" s="160"/>
      <c r="D5" s="161"/>
      <c r="E5" s="162"/>
      <c r="F5" s="162"/>
      <c r="G5" s="163"/>
      <c r="H5" s="164">
        <v>5</v>
      </c>
      <c r="I5" s="183" t="s">
        <v>39</v>
      </c>
    </row>
    <row r="6" customHeight="1" spans="1:9">
      <c r="A6" s="165"/>
      <c r="B6" s="166"/>
      <c r="C6" s="167"/>
      <c r="D6" s="168"/>
      <c r="E6" s="169"/>
      <c r="F6" s="169"/>
      <c r="G6" s="170"/>
      <c r="H6" s="171"/>
      <c r="I6" s="184"/>
    </row>
    <row r="7" ht="17.25" customHeight="1" spans="1:9">
      <c r="A7" s="158" t="s">
        <v>40</v>
      </c>
      <c r="B7" s="159"/>
      <c r="C7" s="160"/>
      <c r="D7" s="161"/>
      <c r="E7" s="162"/>
      <c r="F7" s="162"/>
      <c r="G7" s="163"/>
      <c r="H7" s="164">
        <v>6</v>
      </c>
      <c r="I7" s="184"/>
    </row>
    <row r="8" customHeight="1" spans="1:9">
      <c r="A8" s="165"/>
      <c r="B8" s="166"/>
      <c r="C8" s="167"/>
      <c r="D8" s="168"/>
      <c r="E8" s="169"/>
      <c r="F8" s="169"/>
      <c r="G8" s="170"/>
      <c r="H8" s="171"/>
      <c r="I8" s="184"/>
    </row>
    <row r="9" ht="17.25" customHeight="1" spans="1:9">
      <c r="A9" s="158" t="s">
        <v>41</v>
      </c>
      <c r="B9" s="159"/>
      <c r="C9" s="160"/>
      <c r="D9" s="161"/>
      <c r="E9" s="162"/>
      <c r="F9" s="162"/>
      <c r="G9" s="163"/>
      <c r="H9" s="164">
        <v>8</v>
      </c>
      <c r="I9" s="184"/>
    </row>
    <row r="10" customHeight="1" spans="1:9">
      <c r="A10" s="165"/>
      <c r="B10" s="166"/>
      <c r="C10" s="167"/>
      <c r="D10" s="168"/>
      <c r="E10" s="169"/>
      <c r="F10" s="169"/>
      <c r="G10" s="170"/>
      <c r="H10" s="171"/>
      <c r="I10" s="184"/>
    </row>
    <row r="11" customHeight="1" spans="1:9">
      <c r="A11" s="158" t="s">
        <v>42</v>
      </c>
      <c r="B11" s="159"/>
      <c r="C11" s="160"/>
      <c r="D11" s="161"/>
      <c r="E11" s="162"/>
      <c r="F11" s="162"/>
      <c r="G11" s="163"/>
      <c r="H11" s="164">
        <v>10</v>
      </c>
      <c r="I11" s="184"/>
    </row>
    <row r="12" customHeight="1" spans="1:9">
      <c r="A12" s="165"/>
      <c r="B12" s="166"/>
      <c r="C12" s="167"/>
      <c r="D12" s="172"/>
      <c r="E12" s="173"/>
      <c r="F12" s="173"/>
      <c r="G12" s="174"/>
      <c r="H12" s="175"/>
      <c r="I12" s="185"/>
    </row>
    <row r="13" ht="17.25" spans="1:13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ht="17.25" spans="1:13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ht="17.25" spans="10:13">
      <c r="J15" s="139"/>
      <c r="K15" s="139"/>
      <c r="L15" s="139"/>
      <c r="M15" s="139"/>
    </row>
    <row r="16" ht="17.25" spans="2:13">
      <c r="B16" s="176" t="s">
        <v>36</v>
      </c>
      <c r="C16" s="177"/>
      <c r="D16" s="178" t="s">
        <v>43</v>
      </c>
      <c r="E16" s="179" t="s">
        <v>44</v>
      </c>
      <c r="F16" s="179" t="s">
        <v>45</v>
      </c>
      <c r="G16" s="120" t="s">
        <v>46</v>
      </c>
      <c r="H16" s="121" t="s">
        <v>47</v>
      </c>
      <c r="I16" s="121" t="s">
        <v>48</v>
      </c>
      <c r="J16" s="153" t="s">
        <v>49</v>
      </c>
      <c r="K16" s="153" t="s">
        <v>50</v>
      </c>
      <c r="L16" s="139"/>
      <c r="M16" s="139"/>
    </row>
    <row r="17" ht="17.25" spans="1:13">
      <c r="A17" s="82">
        <v>500</v>
      </c>
      <c r="B17" s="11" t="s">
        <v>38</v>
      </c>
      <c r="C17" s="11"/>
      <c r="D17" s="115">
        <v>3</v>
      </c>
      <c r="E17" s="116">
        <v>500</v>
      </c>
      <c r="F17" s="116">
        <v>500</v>
      </c>
      <c r="G17" s="116">
        <f>F17*D17</f>
        <v>1500</v>
      </c>
      <c r="H17" s="116">
        <f>G17</f>
        <v>1500</v>
      </c>
      <c r="I17" s="151">
        <f>H17/E17</f>
        <v>3</v>
      </c>
      <c r="J17" s="71">
        <f>H17+$D$28</f>
        <v>2156</v>
      </c>
      <c r="K17" s="152">
        <f>J17/E17</f>
        <v>4.312</v>
      </c>
      <c r="L17" s="139"/>
      <c r="M17" s="139"/>
    </row>
    <row r="18" ht="17.25" spans="1:13">
      <c r="A18" s="82">
        <v>1500</v>
      </c>
      <c r="B18" s="114" t="s">
        <v>51</v>
      </c>
      <c r="C18" s="114"/>
      <c r="D18" s="115">
        <v>4</v>
      </c>
      <c r="E18" s="116">
        <v>2000</v>
      </c>
      <c r="F18" s="116">
        <f>1500</f>
        <v>1500</v>
      </c>
      <c r="G18" s="116">
        <f>F18*D18</f>
        <v>6000</v>
      </c>
      <c r="H18" s="116">
        <f>G18+H17</f>
        <v>7500</v>
      </c>
      <c r="I18" s="151">
        <f>H18/E18</f>
        <v>3.75</v>
      </c>
      <c r="J18" s="71">
        <f>J17+G18+$D$30</f>
        <v>18156</v>
      </c>
      <c r="K18" s="152">
        <f t="shared" ref="K18:K23" si="0">J18/E18</f>
        <v>9.078</v>
      </c>
      <c r="L18" s="139"/>
      <c r="M18" s="139"/>
    </row>
    <row r="19" ht="17.25" spans="1:19">
      <c r="A19" s="82">
        <v>3000</v>
      </c>
      <c r="B19" s="114" t="s">
        <v>52</v>
      </c>
      <c r="C19" s="114"/>
      <c r="D19" s="115">
        <v>5</v>
      </c>
      <c r="E19" s="116">
        <v>5000</v>
      </c>
      <c r="F19" s="116">
        <v>3000</v>
      </c>
      <c r="G19" s="116">
        <f>F19*D19</f>
        <v>15000</v>
      </c>
      <c r="H19" s="116">
        <f>G19+H18</f>
        <v>22500</v>
      </c>
      <c r="I19" s="151">
        <f>H19/E19</f>
        <v>4.5</v>
      </c>
      <c r="J19" s="71">
        <f>J18+G19+$D$31</f>
        <v>73156</v>
      </c>
      <c r="K19" s="152">
        <f t="shared" si="0"/>
        <v>14.6312</v>
      </c>
      <c r="L19" s="139"/>
      <c r="M19" s="139"/>
      <c r="P19" s="150"/>
      <c r="Q19" s="150"/>
      <c r="R19" s="150"/>
      <c r="S19" s="150"/>
    </row>
    <row r="20" ht="17.25" spans="1:19">
      <c r="A20" s="82">
        <v>5000</v>
      </c>
      <c r="B20" s="114" t="s">
        <v>53</v>
      </c>
      <c r="C20" s="114"/>
      <c r="D20" s="115">
        <v>6</v>
      </c>
      <c r="E20" s="116">
        <v>10000</v>
      </c>
      <c r="F20" s="116">
        <v>5000</v>
      </c>
      <c r="G20" s="116">
        <f t="shared" ref="G20:G23" si="1">F20*D20</f>
        <v>30000</v>
      </c>
      <c r="H20" s="116">
        <f t="shared" ref="H20:H23" si="2">G20+H19</f>
        <v>52500</v>
      </c>
      <c r="I20" s="151">
        <f>H20/E20</f>
        <v>5.25</v>
      </c>
      <c r="J20" s="71">
        <f>G20+J19</f>
        <v>103156</v>
      </c>
      <c r="K20" s="152">
        <f t="shared" si="0"/>
        <v>10.3156</v>
      </c>
      <c r="L20" s="139"/>
      <c r="M20" s="139"/>
      <c r="P20" s="150"/>
      <c r="Q20" s="150"/>
      <c r="R20" s="150"/>
      <c r="S20" s="150"/>
    </row>
    <row r="21" ht="17.25" spans="1:11">
      <c r="A21" s="82">
        <v>10000</v>
      </c>
      <c r="B21" s="114" t="s">
        <v>54</v>
      </c>
      <c r="C21" s="114"/>
      <c r="D21" s="115">
        <v>8</v>
      </c>
      <c r="E21" s="116">
        <v>20000</v>
      </c>
      <c r="F21" s="116">
        <v>10000</v>
      </c>
      <c r="G21" s="116">
        <f t="shared" si="1"/>
        <v>80000</v>
      </c>
      <c r="H21" s="116">
        <f t="shared" si="2"/>
        <v>132500</v>
      </c>
      <c r="I21" s="151">
        <f>H21/E21</f>
        <v>6.625</v>
      </c>
      <c r="J21" s="71">
        <f>G21+J20</f>
        <v>183156</v>
      </c>
      <c r="K21" s="152">
        <f t="shared" si="0"/>
        <v>9.1578</v>
      </c>
    </row>
    <row r="22" ht="17.25" spans="2:11">
      <c r="B22" s="114" t="s">
        <v>55</v>
      </c>
      <c r="C22" s="114"/>
      <c r="D22" s="115">
        <v>10</v>
      </c>
      <c r="E22" s="116">
        <v>30000</v>
      </c>
      <c r="F22" s="116">
        <v>10000</v>
      </c>
      <c r="G22" s="116">
        <f t="shared" si="1"/>
        <v>100000</v>
      </c>
      <c r="H22" s="116">
        <f t="shared" si="2"/>
        <v>232500</v>
      </c>
      <c r="I22" s="151">
        <f t="shared" ref="I22:I23" si="3">H22/E22</f>
        <v>7.75</v>
      </c>
      <c r="J22" s="71">
        <f>G22+J21</f>
        <v>283156</v>
      </c>
      <c r="K22" s="152">
        <f t="shared" si="0"/>
        <v>9.43853333333333</v>
      </c>
    </row>
    <row r="23" ht="17.25" spans="2:11">
      <c r="B23" s="114" t="s">
        <v>55</v>
      </c>
      <c r="C23" s="114"/>
      <c r="D23" s="115">
        <v>10</v>
      </c>
      <c r="E23" s="116">
        <v>50000</v>
      </c>
      <c r="F23" s="116">
        <v>30000</v>
      </c>
      <c r="G23" s="116">
        <f t="shared" si="1"/>
        <v>300000</v>
      </c>
      <c r="H23" s="116">
        <f t="shared" si="2"/>
        <v>532500</v>
      </c>
      <c r="I23" s="151">
        <f t="shared" si="3"/>
        <v>10.65</v>
      </c>
      <c r="J23" s="71">
        <f>G23+J22</f>
        <v>583156</v>
      </c>
      <c r="K23" s="152">
        <f t="shared" si="0"/>
        <v>11.66312</v>
      </c>
    </row>
    <row r="24" spans="2:11"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2:11">
      <c r="B25" s="117"/>
      <c r="C25" s="117"/>
      <c r="D25" s="117"/>
      <c r="E25" s="117"/>
      <c r="F25" s="117"/>
      <c r="G25" s="118" t="s">
        <v>56</v>
      </c>
      <c r="H25" s="118"/>
      <c r="I25" s="118"/>
      <c r="J25" s="118"/>
      <c r="K25" s="118"/>
    </row>
    <row r="26" spans="2:11">
      <c r="B26" s="180" t="s">
        <v>57</v>
      </c>
      <c r="C26" s="180" t="s">
        <v>58</v>
      </c>
      <c r="D26" s="180" t="s">
        <v>59</v>
      </c>
      <c r="E26" s="180" t="s">
        <v>60</v>
      </c>
      <c r="F26" s="117"/>
      <c r="G26" s="120" t="s">
        <v>61</v>
      </c>
      <c r="H26" s="121" t="s">
        <v>62</v>
      </c>
      <c r="I26" s="121" t="s">
        <v>63</v>
      </c>
      <c r="J26" s="153" t="s">
        <v>49</v>
      </c>
      <c r="K26" s="153" t="s">
        <v>50</v>
      </c>
    </row>
    <row r="27" ht="17.25" spans="1:11">
      <c r="A27" s="82">
        <v>98</v>
      </c>
      <c r="B27" s="180">
        <v>98</v>
      </c>
      <c r="C27" s="181">
        <f t="shared" ref="C27:C31" si="4">D27/30</f>
        <v>6.53333333333333</v>
      </c>
      <c r="D27" s="180">
        <f t="shared" ref="D27:D31" si="5">B27*E27</f>
        <v>196</v>
      </c>
      <c r="E27" s="182">
        <v>2</v>
      </c>
      <c r="F27" s="117"/>
      <c r="G27" s="71">
        <f>G17*2</f>
        <v>3000</v>
      </c>
      <c r="H27" s="71">
        <f>H17*2</f>
        <v>3000</v>
      </c>
      <c r="I27" s="151">
        <f>H27/E17</f>
        <v>6</v>
      </c>
      <c r="J27" s="71">
        <f>H27+$D$28</f>
        <v>3656</v>
      </c>
      <c r="K27" s="152">
        <f>J27/E17</f>
        <v>7.312</v>
      </c>
    </row>
    <row r="28" ht="17.25" spans="1:11">
      <c r="A28" s="82">
        <f>B28-B27</f>
        <v>230</v>
      </c>
      <c r="B28" s="180">
        <v>328</v>
      </c>
      <c r="C28" s="181">
        <f t="shared" si="4"/>
        <v>21.8666666666667</v>
      </c>
      <c r="D28" s="180">
        <f t="shared" si="5"/>
        <v>656</v>
      </c>
      <c r="E28" s="182">
        <v>2</v>
      </c>
      <c r="F28" s="117"/>
      <c r="G28" s="71">
        <f t="shared" ref="G28:G33" si="6">G18*2</f>
        <v>12000</v>
      </c>
      <c r="H28" s="71">
        <f t="shared" ref="H28:H33" si="7">H18*2</f>
        <v>15000</v>
      </c>
      <c r="I28" s="151">
        <f t="shared" ref="I28:I33" si="8">H28/E18</f>
        <v>7.5</v>
      </c>
      <c r="J28" s="71">
        <f>J27+G28+$D$30</f>
        <v>25656</v>
      </c>
      <c r="K28" s="152">
        <f t="shared" ref="K28:K33" si="9">J28/E18</f>
        <v>12.828</v>
      </c>
    </row>
    <row r="29" ht="17.25" spans="1:11">
      <c r="A29" s="82">
        <f>B29-B28</f>
        <v>672</v>
      </c>
      <c r="B29" s="180">
        <v>1000</v>
      </c>
      <c r="C29" s="181">
        <f t="shared" si="4"/>
        <v>100</v>
      </c>
      <c r="D29" s="180">
        <f t="shared" si="5"/>
        <v>3000</v>
      </c>
      <c r="E29" s="182">
        <v>3</v>
      </c>
      <c r="F29" s="117"/>
      <c r="G29" s="71">
        <f t="shared" si="6"/>
        <v>30000</v>
      </c>
      <c r="H29" s="71">
        <f t="shared" si="7"/>
        <v>45000</v>
      </c>
      <c r="I29" s="151">
        <f t="shared" si="8"/>
        <v>9</v>
      </c>
      <c r="J29" s="71">
        <f>J28+G29+$D$31</f>
        <v>95656</v>
      </c>
      <c r="K29" s="152">
        <f t="shared" si="9"/>
        <v>19.1312</v>
      </c>
    </row>
    <row r="30" ht="17.25" spans="1:11">
      <c r="A30" s="82">
        <f>B30-B29</f>
        <v>1000</v>
      </c>
      <c r="B30" s="180">
        <v>2000</v>
      </c>
      <c r="C30" s="181">
        <f t="shared" si="4"/>
        <v>333.333333333333</v>
      </c>
      <c r="D30" s="180">
        <f t="shared" si="5"/>
        <v>10000</v>
      </c>
      <c r="E30" s="182">
        <v>5</v>
      </c>
      <c r="F30" s="117"/>
      <c r="G30" s="71">
        <f t="shared" si="6"/>
        <v>60000</v>
      </c>
      <c r="H30" s="71">
        <f t="shared" si="7"/>
        <v>105000</v>
      </c>
      <c r="I30" s="151">
        <f t="shared" si="8"/>
        <v>10.5</v>
      </c>
      <c r="J30" s="71">
        <f>G30+J29</f>
        <v>155656</v>
      </c>
      <c r="K30" s="152">
        <f t="shared" si="9"/>
        <v>15.5656</v>
      </c>
    </row>
    <row r="31" ht="17.25" spans="1:11">
      <c r="A31" s="82">
        <f>B31-B30</f>
        <v>3000</v>
      </c>
      <c r="B31" s="180">
        <v>5000</v>
      </c>
      <c r="C31" s="181">
        <f t="shared" si="4"/>
        <v>1333.33333333333</v>
      </c>
      <c r="D31" s="180">
        <f t="shared" si="5"/>
        <v>40000</v>
      </c>
      <c r="E31" s="182">
        <v>8</v>
      </c>
      <c r="F31" s="117"/>
      <c r="G31" s="71">
        <f t="shared" si="6"/>
        <v>160000</v>
      </c>
      <c r="H31" s="71">
        <f t="shared" si="7"/>
        <v>265000</v>
      </c>
      <c r="I31" s="151">
        <f t="shared" si="8"/>
        <v>13.25</v>
      </c>
      <c r="J31" s="71">
        <f>G31+J30</f>
        <v>315656</v>
      </c>
      <c r="K31" s="152">
        <f t="shared" si="9"/>
        <v>15.7828</v>
      </c>
    </row>
    <row r="32" ht="17.25" spans="2:11">
      <c r="B32" s="117"/>
      <c r="C32" s="117"/>
      <c r="D32" s="117"/>
      <c r="E32" s="117"/>
      <c r="F32" s="117"/>
      <c r="G32" s="71">
        <f t="shared" si="6"/>
        <v>200000</v>
      </c>
      <c r="H32" s="71">
        <f t="shared" si="7"/>
        <v>465000</v>
      </c>
      <c r="I32" s="151">
        <f t="shared" si="8"/>
        <v>15.5</v>
      </c>
      <c r="J32" s="71">
        <f>G32+J31</f>
        <v>515656</v>
      </c>
      <c r="K32" s="152">
        <f t="shared" si="9"/>
        <v>17.1885333333333</v>
      </c>
    </row>
    <row r="33" ht="17.25" spans="7:11">
      <c r="G33" s="71">
        <f t="shared" si="6"/>
        <v>600000</v>
      </c>
      <c r="H33" s="71">
        <f t="shared" si="7"/>
        <v>1065000</v>
      </c>
      <c r="I33" s="151">
        <f t="shared" si="8"/>
        <v>21.3</v>
      </c>
      <c r="J33" s="71">
        <f>G33+J32</f>
        <v>1115656</v>
      </c>
      <c r="K33" s="152">
        <f t="shared" si="9"/>
        <v>22.31312</v>
      </c>
    </row>
    <row r="36" spans="7:12">
      <c r="G36" s="134" t="s">
        <v>64</v>
      </c>
      <c r="H36" s="135"/>
      <c r="I36" s="154"/>
      <c r="J36" s="155" t="s">
        <v>65</v>
      </c>
      <c r="K36" s="136" t="s">
        <v>66</v>
      </c>
      <c r="L36" s="136"/>
    </row>
    <row r="37" spans="7:12">
      <c r="G37" s="71" t="s">
        <v>67</v>
      </c>
      <c r="H37" s="71" t="s">
        <v>68</v>
      </c>
      <c r="I37" s="71" t="s">
        <v>69</v>
      </c>
      <c r="J37" s="156" t="s">
        <v>70</v>
      </c>
      <c r="K37" s="156" t="s">
        <v>70</v>
      </c>
      <c r="L37" s="156" t="s">
        <v>71</v>
      </c>
    </row>
    <row r="38" spans="7:12">
      <c r="G38" s="71" t="s">
        <v>72</v>
      </c>
      <c r="H38" s="71">
        <v>4</v>
      </c>
      <c r="I38" s="71">
        <v>21714</v>
      </c>
      <c r="J38" s="157">
        <f>I38/6</f>
        <v>3619</v>
      </c>
      <c r="K38" s="157">
        <f>I38/11</f>
        <v>1974</v>
      </c>
      <c r="L38" s="157">
        <f>I38/$K$19</f>
        <v>1484.08879654437</v>
      </c>
    </row>
    <row r="39" spans="7:12">
      <c r="G39" s="71" t="s">
        <v>73</v>
      </c>
      <c r="H39" s="71">
        <v>5</v>
      </c>
      <c r="I39" s="71">
        <v>15388</v>
      </c>
      <c r="J39" s="157">
        <f>I39/6</f>
        <v>2564.66666666667</v>
      </c>
      <c r="K39" s="157">
        <f>I39/11</f>
        <v>1398.90909090909</v>
      </c>
      <c r="L39" s="157">
        <f>I39/$K$19</f>
        <v>1051.72508064957</v>
      </c>
    </row>
    <row r="40" spans="7:12">
      <c r="G40" s="71" t="s">
        <v>74</v>
      </c>
      <c r="H40" s="71">
        <v>2</v>
      </c>
      <c r="I40" s="71">
        <v>27476</v>
      </c>
      <c r="J40" s="157">
        <f>I40/6</f>
        <v>4579.33333333333</v>
      </c>
      <c r="K40" s="157">
        <f>I40/11</f>
        <v>2497.81818181818</v>
      </c>
      <c r="L40" s="157">
        <f>I40/$K$19</f>
        <v>1877.90475148997</v>
      </c>
    </row>
    <row r="41" spans="7:12">
      <c r="G41" s="71" t="s">
        <v>75</v>
      </c>
      <c r="H41" s="71">
        <v>3</v>
      </c>
      <c r="I41" s="71">
        <v>31336</v>
      </c>
      <c r="J41" s="157">
        <f>I41/6</f>
        <v>5222.66666666667</v>
      </c>
      <c r="K41" s="157">
        <f>I41/11</f>
        <v>2848.72727272727</v>
      </c>
      <c r="L41" s="157">
        <f>I41/$K$19</f>
        <v>2141.72453387282</v>
      </c>
    </row>
    <row r="43" spans="7:9">
      <c r="G43" s="136" t="s">
        <v>76</v>
      </c>
      <c r="H43" s="137" t="s">
        <v>77</v>
      </c>
      <c r="I43" s="71" t="s">
        <v>78</v>
      </c>
    </row>
    <row r="44" spans="7:9">
      <c r="G44" s="71" t="s">
        <v>72</v>
      </c>
      <c r="H44" s="137">
        <v>900</v>
      </c>
      <c r="I44" s="71">
        <v>1200</v>
      </c>
    </row>
    <row r="45" spans="7:9">
      <c r="G45" s="71" t="s">
        <v>73</v>
      </c>
      <c r="H45" s="137">
        <v>1200</v>
      </c>
      <c r="I45" s="71">
        <v>3500</v>
      </c>
    </row>
    <row r="46" spans="7:9">
      <c r="G46" s="71" t="s">
        <v>74</v>
      </c>
      <c r="H46" s="137">
        <v>1400</v>
      </c>
      <c r="I46" s="71">
        <v>3500</v>
      </c>
    </row>
    <row r="47" spans="7:9">
      <c r="G47" s="71" t="s">
        <v>75</v>
      </c>
      <c r="H47" s="137">
        <v>2000</v>
      </c>
      <c r="I47" s="71">
        <v>6400</v>
      </c>
    </row>
  </sheetData>
  <mergeCells count="36">
    <mergeCell ref="B16:C16"/>
    <mergeCell ref="B17:C17"/>
    <mergeCell ref="B18:C18"/>
    <mergeCell ref="B19:C19"/>
    <mergeCell ref="B20:C20"/>
    <mergeCell ref="B21:C21"/>
    <mergeCell ref="B22:C22"/>
    <mergeCell ref="B23:C23"/>
    <mergeCell ref="G25:K25"/>
    <mergeCell ref="G36:I36"/>
    <mergeCell ref="K36:L36"/>
    <mergeCell ref="H1:H2"/>
    <mergeCell ref="H3:H4"/>
    <mergeCell ref="H5:H6"/>
    <mergeCell ref="H7:H8"/>
    <mergeCell ref="H9:H10"/>
    <mergeCell ref="H11:H12"/>
    <mergeCell ref="I1:I4"/>
    <mergeCell ref="I5:I12"/>
    <mergeCell ref="M13:M14"/>
    <mergeCell ref="M15:M16"/>
    <mergeCell ref="M17:M18"/>
    <mergeCell ref="M19:M20"/>
    <mergeCell ref="A1:G2"/>
    <mergeCell ref="A13:C14"/>
    <mergeCell ref="I13:L14"/>
    <mergeCell ref="A3:C4"/>
    <mergeCell ref="A5:C6"/>
    <mergeCell ref="A7:C8"/>
    <mergeCell ref="A9:C10"/>
    <mergeCell ref="A11:C12"/>
    <mergeCell ref="D3:G4"/>
    <mergeCell ref="D5:G6"/>
    <mergeCell ref="D7:G8"/>
    <mergeCell ref="D9:G10"/>
    <mergeCell ref="D11:G12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S39"/>
  <sheetViews>
    <sheetView workbookViewId="0">
      <selection activeCell="O22" sqref="O22"/>
    </sheetView>
  </sheetViews>
  <sheetFormatPr defaultColWidth="9" defaultRowHeight="16.5"/>
  <cols>
    <col min="1" max="1" width="9" style="82"/>
    <col min="2" max="2" width="7.625" style="82" customWidth="1"/>
    <col min="3" max="3" width="7.375" style="82" customWidth="1"/>
    <col min="4" max="4" width="8.125" style="82" customWidth="1"/>
    <col min="5" max="5" width="11.5" style="82" customWidth="1"/>
    <col min="6" max="6" width="13.625" style="82" customWidth="1"/>
    <col min="7" max="7" width="11.75" style="82" customWidth="1"/>
    <col min="8" max="8" width="9" style="82"/>
    <col min="9" max="9" width="11.5" style="82" customWidth="1"/>
    <col min="10" max="10" width="13.125" style="82" customWidth="1"/>
    <col min="11" max="11" width="14.625" style="82" customWidth="1"/>
    <col min="12" max="12" width="15.125" style="82" customWidth="1"/>
    <col min="13" max="13" width="9" style="82"/>
    <col min="14" max="14" width="12.75" style="82" customWidth="1"/>
    <col min="15" max="18" width="9" style="82"/>
    <col min="19" max="19" width="13.125" style="82" customWidth="1"/>
    <col min="20" max="20" width="10.25" style="82" customWidth="1"/>
    <col min="21" max="16384" width="9" style="82"/>
  </cols>
  <sheetData>
    <row r="1" ht="18" customHeight="1" spans="1:9">
      <c r="A1" s="1" t="s">
        <v>34</v>
      </c>
      <c r="B1" s="2"/>
      <c r="C1" s="2"/>
      <c r="D1" s="2"/>
      <c r="E1" s="2"/>
      <c r="F1" s="2"/>
      <c r="G1" s="3"/>
      <c r="H1" s="93" t="s">
        <v>35</v>
      </c>
      <c r="I1" s="138"/>
    </row>
    <row r="2" spans="1:9">
      <c r="A2" s="5"/>
      <c r="B2" s="6"/>
      <c r="C2" s="6"/>
      <c r="D2" s="6"/>
      <c r="E2" s="6"/>
      <c r="F2" s="6"/>
      <c r="G2" s="7"/>
      <c r="H2" s="94"/>
      <c r="I2" s="138"/>
    </row>
    <row r="3" ht="17.25" customHeight="1" spans="1:9">
      <c r="A3" s="10" t="s">
        <v>36</v>
      </c>
      <c r="B3" s="10"/>
      <c r="C3" s="10"/>
      <c r="D3" s="11" t="s">
        <v>79</v>
      </c>
      <c r="E3" s="11"/>
      <c r="F3" s="11"/>
      <c r="G3" s="11"/>
      <c r="H3" s="95">
        <v>10</v>
      </c>
      <c r="I3" s="138"/>
    </row>
    <row r="4" spans="1:9">
      <c r="A4" s="10"/>
      <c r="B4" s="10"/>
      <c r="C4" s="10"/>
      <c r="D4" s="11"/>
      <c r="E4" s="11"/>
      <c r="F4" s="11"/>
      <c r="G4" s="11"/>
      <c r="H4" s="95"/>
      <c r="I4" s="138"/>
    </row>
    <row r="5" ht="17.2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ht="17.25" spans="1:13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ht="17.25" spans="10:13">
      <c r="J7" s="139"/>
      <c r="K7" s="139"/>
      <c r="L7" s="139"/>
      <c r="M7" s="140"/>
    </row>
    <row r="8" ht="18" spans="2:13">
      <c r="B8" s="97" t="s">
        <v>80</v>
      </c>
      <c r="C8" s="98"/>
      <c r="D8" s="99" t="s">
        <v>43</v>
      </c>
      <c r="E8" s="100" t="s">
        <v>44</v>
      </c>
      <c r="F8" s="100" t="s">
        <v>45</v>
      </c>
      <c r="G8" s="101" t="s">
        <v>46</v>
      </c>
      <c r="H8" s="102" t="s">
        <v>47</v>
      </c>
      <c r="I8" s="102" t="s">
        <v>48</v>
      </c>
      <c r="J8" s="141" t="s">
        <v>49</v>
      </c>
      <c r="K8" s="141" t="s">
        <v>50</v>
      </c>
      <c r="L8" s="139"/>
      <c r="M8" s="140"/>
    </row>
    <row r="9" ht="17.25" spans="1:13">
      <c r="A9" s="82">
        <v>500</v>
      </c>
      <c r="B9" s="103" t="s">
        <v>38</v>
      </c>
      <c r="C9" s="104"/>
      <c r="D9" s="105">
        <v>5</v>
      </c>
      <c r="E9" s="106">
        <v>500</v>
      </c>
      <c r="F9" s="106">
        <v>500</v>
      </c>
      <c r="G9" s="106">
        <f>F9*D9</f>
        <v>2500</v>
      </c>
      <c r="H9" s="106">
        <f>G9</f>
        <v>2500</v>
      </c>
      <c r="I9" s="142">
        <f>H9/E9</f>
        <v>5</v>
      </c>
      <c r="J9" s="124">
        <f>H9+$D$20</f>
        <v>3484</v>
      </c>
      <c r="K9" s="143">
        <f>J9/E9</f>
        <v>6.968</v>
      </c>
      <c r="L9" s="139"/>
      <c r="M9" s="139"/>
    </row>
    <row r="10" ht="18" spans="1:13">
      <c r="A10" s="82">
        <v>1500</v>
      </c>
      <c r="B10" s="107" t="s">
        <v>51</v>
      </c>
      <c r="C10" s="108"/>
      <c r="D10" s="109">
        <v>5</v>
      </c>
      <c r="E10" s="110">
        <v>2000</v>
      </c>
      <c r="F10" s="110">
        <f>1500</f>
        <v>1500</v>
      </c>
      <c r="G10" s="110">
        <f>F10*D10</f>
        <v>7500</v>
      </c>
      <c r="H10" s="110">
        <f>G10+H9</f>
        <v>10000</v>
      </c>
      <c r="I10" s="144">
        <f>H10/E10</f>
        <v>5</v>
      </c>
      <c r="J10" s="145">
        <f>J9+G10+$D$22</f>
        <v>22984</v>
      </c>
      <c r="K10" s="146">
        <f t="shared" ref="K10:K15" si="0">J10/E10</f>
        <v>11.492</v>
      </c>
      <c r="L10" s="139"/>
      <c r="M10" s="139"/>
    </row>
    <row r="11" ht="17.25" spans="1:19">
      <c r="A11" s="82">
        <v>3000</v>
      </c>
      <c r="B11" s="111" t="s">
        <v>52</v>
      </c>
      <c r="C11" s="111"/>
      <c r="D11" s="112">
        <v>5</v>
      </c>
      <c r="E11" s="113">
        <v>5000</v>
      </c>
      <c r="F11" s="113">
        <v>3000</v>
      </c>
      <c r="G11" s="113">
        <f>F11*D11</f>
        <v>15000</v>
      </c>
      <c r="H11" s="113">
        <f>G11+H10</f>
        <v>25000</v>
      </c>
      <c r="I11" s="147">
        <f>H11/E11</f>
        <v>5</v>
      </c>
      <c r="J11" s="148">
        <f>J10+G11+$D$23</f>
        <v>77984</v>
      </c>
      <c r="K11" s="149">
        <f t="shared" si="0"/>
        <v>15.5968</v>
      </c>
      <c r="L11" s="139"/>
      <c r="M11" s="139"/>
      <c r="P11" s="150"/>
      <c r="Q11" s="150"/>
      <c r="R11" s="150"/>
      <c r="S11" s="150"/>
    </row>
    <row r="12" ht="17.25" spans="1:19">
      <c r="A12" s="82">
        <v>5000</v>
      </c>
      <c r="B12" s="114" t="s">
        <v>53</v>
      </c>
      <c r="C12" s="114"/>
      <c r="D12" s="115">
        <v>6</v>
      </c>
      <c r="E12" s="116">
        <v>10000</v>
      </c>
      <c r="F12" s="116">
        <v>5000</v>
      </c>
      <c r="G12" s="116">
        <f t="shared" ref="G12:G15" si="1">F12*D12</f>
        <v>30000</v>
      </c>
      <c r="H12" s="116">
        <f t="shared" ref="H12:H15" si="2">G12+H11</f>
        <v>55000</v>
      </c>
      <c r="I12" s="151">
        <f>H12/E12</f>
        <v>5.5</v>
      </c>
      <c r="J12" s="71">
        <f>G12+J11</f>
        <v>107984</v>
      </c>
      <c r="K12" s="152">
        <f t="shared" si="0"/>
        <v>10.7984</v>
      </c>
      <c r="L12" s="139"/>
      <c r="M12" s="139"/>
      <c r="P12" s="150"/>
      <c r="Q12" s="150"/>
      <c r="R12" s="150"/>
      <c r="S12" s="150"/>
    </row>
    <row r="13" ht="17.25" spans="1:11">
      <c r="A13" s="82">
        <v>10000</v>
      </c>
      <c r="B13" s="114" t="s">
        <v>54</v>
      </c>
      <c r="C13" s="114"/>
      <c r="D13" s="115">
        <v>8</v>
      </c>
      <c r="E13" s="116">
        <v>20000</v>
      </c>
      <c r="F13" s="116">
        <v>10000</v>
      </c>
      <c r="G13" s="116">
        <f t="shared" si="1"/>
        <v>80000</v>
      </c>
      <c r="H13" s="116">
        <f t="shared" si="2"/>
        <v>135000</v>
      </c>
      <c r="I13" s="151">
        <f>H13/E13</f>
        <v>6.75</v>
      </c>
      <c r="J13" s="71">
        <f>G13+J12</f>
        <v>187984</v>
      </c>
      <c r="K13" s="152">
        <f t="shared" si="0"/>
        <v>9.3992</v>
      </c>
    </row>
    <row r="14" ht="17.25" spans="2:11">
      <c r="B14" s="114" t="s">
        <v>55</v>
      </c>
      <c r="C14" s="114"/>
      <c r="D14" s="115">
        <v>10</v>
      </c>
      <c r="E14" s="116">
        <v>30000</v>
      </c>
      <c r="F14" s="116">
        <v>10000</v>
      </c>
      <c r="G14" s="116">
        <f t="shared" si="1"/>
        <v>100000</v>
      </c>
      <c r="H14" s="116">
        <f t="shared" si="2"/>
        <v>235000</v>
      </c>
      <c r="I14" s="151">
        <f t="shared" ref="I14:I15" si="3">H14/E14</f>
        <v>7.83333333333333</v>
      </c>
      <c r="J14" s="71">
        <f>G14+J13</f>
        <v>287984</v>
      </c>
      <c r="K14" s="152">
        <f t="shared" si="0"/>
        <v>9.59946666666667</v>
      </c>
    </row>
    <row r="15" ht="17.25" spans="2:11">
      <c r="B15" s="114" t="s">
        <v>55</v>
      </c>
      <c r="C15" s="114"/>
      <c r="D15" s="115">
        <v>10</v>
      </c>
      <c r="E15" s="116">
        <v>50000</v>
      </c>
      <c r="F15" s="116">
        <v>30000</v>
      </c>
      <c r="G15" s="116">
        <f t="shared" si="1"/>
        <v>300000</v>
      </c>
      <c r="H15" s="116">
        <f t="shared" si="2"/>
        <v>535000</v>
      </c>
      <c r="I15" s="151">
        <f t="shared" si="3"/>
        <v>10.7</v>
      </c>
      <c r="J15" s="71">
        <f>G15+J14</f>
        <v>587984</v>
      </c>
      <c r="K15" s="152">
        <f t="shared" si="0"/>
        <v>11.75968</v>
      </c>
    </row>
    <row r="16" spans="2:11">
      <c r="B16" s="117"/>
      <c r="C16" s="117"/>
      <c r="D16" s="117"/>
      <c r="E16" s="117"/>
      <c r="F16" s="117"/>
      <c r="G16" s="117"/>
      <c r="H16" s="117"/>
      <c r="I16" s="117"/>
      <c r="J16" s="117"/>
      <c r="K16" s="117"/>
    </row>
    <row r="17" spans="2:11">
      <c r="B17" s="117"/>
      <c r="C17" s="117"/>
      <c r="D17" s="117"/>
      <c r="E17" s="117"/>
      <c r="F17" s="117"/>
      <c r="G17" s="118" t="s">
        <v>56</v>
      </c>
      <c r="H17" s="118"/>
      <c r="I17" s="118"/>
      <c r="J17" s="118"/>
      <c r="K17" s="118"/>
    </row>
    <row r="18" ht="17.25" spans="2:11">
      <c r="B18" s="119" t="s">
        <v>57</v>
      </c>
      <c r="C18" s="119" t="s">
        <v>58</v>
      </c>
      <c r="D18" s="119" t="s">
        <v>59</v>
      </c>
      <c r="E18" s="119" t="s">
        <v>60</v>
      </c>
      <c r="F18" s="117"/>
      <c r="G18" s="120" t="s">
        <v>61</v>
      </c>
      <c r="H18" s="121" t="s">
        <v>62</v>
      </c>
      <c r="I18" s="121" t="s">
        <v>63</v>
      </c>
      <c r="J18" s="153" t="s">
        <v>49</v>
      </c>
      <c r="K18" s="153" t="s">
        <v>50</v>
      </c>
    </row>
    <row r="19" ht="17.25" spans="1:11">
      <c r="A19" s="82">
        <v>98</v>
      </c>
      <c r="B19" s="122">
        <v>98</v>
      </c>
      <c r="C19" s="123">
        <f t="shared" ref="C19:C23" si="4">D19/30</f>
        <v>9.8</v>
      </c>
      <c r="D19" s="124">
        <f t="shared" ref="D19:D23" si="5">B19*E19</f>
        <v>294</v>
      </c>
      <c r="E19" s="125">
        <v>3</v>
      </c>
      <c r="F19" s="117"/>
      <c r="G19" s="71">
        <f>G9*2</f>
        <v>5000</v>
      </c>
      <c r="H19" s="71">
        <f>H9*2</f>
        <v>5000</v>
      </c>
      <c r="I19" s="151">
        <f>H19/E9</f>
        <v>10</v>
      </c>
      <c r="J19" s="71">
        <f>H19+$D$20</f>
        <v>5984</v>
      </c>
      <c r="K19" s="152">
        <f>J19/E9</f>
        <v>11.968</v>
      </c>
    </row>
    <row r="20" ht="17.25" spans="1:11">
      <c r="A20" s="82">
        <f>B20-B19</f>
        <v>230</v>
      </c>
      <c r="B20" s="126">
        <v>328</v>
      </c>
      <c r="C20" s="127">
        <f t="shared" si="4"/>
        <v>32.8</v>
      </c>
      <c r="D20" s="128">
        <f t="shared" si="5"/>
        <v>984</v>
      </c>
      <c r="E20" s="129">
        <v>3</v>
      </c>
      <c r="F20" s="117"/>
      <c r="G20" s="71">
        <f t="shared" ref="G20:H25" si="6">G10*2</f>
        <v>15000</v>
      </c>
      <c r="H20" s="71">
        <f t="shared" si="6"/>
        <v>20000</v>
      </c>
      <c r="I20" s="151">
        <f t="shared" ref="I20:I25" si="7">H20/E10</f>
        <v>10</v>
      </c>
      <c r="J20" s="71">
        <f>J19+G20+$D$22</f>
        <v>32984</v>
      </c>
      <c r="K20" s="152">
        <f t="shared" ref="K20:K25" si="8">J20/E10</f>
        <v>16.492</v>
      </c>
    </row>
    <row r="21" ht="17.25" spans="1:11">
      <c r="A21" s="82">
        <f>B21-B20</f>
        <v>672</v>
      </c>
      <c r="B21" s="126">
        <v>1000</v>
      </c>
      <c r="C21" s="127">
        <f t="shared" si="4"/>
        <v>100</v>
      </c>
      <c r="D21" s="128">
        <f t="shared" si="5"/>
        <v>3000</v>
      </c>
      <c r="E21" s="129">
        <v>3</v>
      </c>
      <c r="F21" s="117"/>
      <c r="G21" s="71">
        <f t="shared" si="6"/>
        <v>30000</v>
      </c>
      <c r="H21" s="71">
        <f t="shared" si="6"/>
        <v>50000</v>
      </c>
      <c r="I21" s="151">
        <f t="shared" si="7"/>
        <v>10</v>
      </c>
      <c r="J21" s="71">
        <f>J20+G21+$D$23</f>
        <v>102984</v>
      </c>
      <c r="K21" s="152">
        <f t="shared" si="8"/>
        <v>20.5968</v>
      </c>
    </row>
    <row r="22" ht="17.25" spans="1:11">
      <c r="A22" s="82">
        <f>B22-B21</f>
        <v>1000</v>
      </c>
      <c r="B22" s="126">
        <v>2000</v>
      </c>
      <c r="C22" s="127">
        <f t="shared" si="4"/>
        <v>400</v>
      </c>
      <c r="D22" s="128">
        <f t="shared" si="5"/>
        <v>12000</v>
      </c>
      <c r="E22" s="129">
        <v>6</v>
      </c>
      <c r="F22" s="117"/>
      <c r="G22" s="71">
        <f t="shared" si="6"/>
        <v>60000</v>
      </c>
      <c r="H22" s="71">
        <f t="shared" si="6"/>
        <v>110000</v>
      </c>
      <c r="I22" s="151">
        <f t="shared" si="7"/>
        <v>11</v>
      </c>
      <c r="J22" s="71">
        <f>G22+J21</f>
        <v>162984</v>
      </c>
      <c r="K22" s="152">
        <f t="shared" si="8"/>
        <v>16.2984</v>
      </c>
    </row>
    <row r="23" ht="18" spans="1:11">
      <c r="A23" s="82">
        <f>B23-B22</f>
        <v>3000</v>
      </c>
      <c r="B23" s="130">
        <v>5000</v>
      </c>
      <c r="C23" s="131">
        <f t="shared" si="4"/>
        <v>1333.33333333333</v>
      </c>
      <c r="D23" s="132">
        <f t="shared" si="5"/>
        <v>40000</v>
      </c>
      <c r="E23" s="133">
        <v>8</v>
      </c>
      <c r="F23" s="117"/>
      <c r="G23" s="71">
        <f t="shared" si="6"/>
        <v>160000</v>
      </c>
      <c r="H23" s="71">
        <f t="shared" si="6"/>
        <v>270000</v>
      </c>
      <c r="I23" s="151">
        <f t="shared" si="7"/>
        <v>13.5</v>
      </c>
      <c r="J23" s="71">
        <f>G23+J22</f>
        <v>322984</v>
      </c>
      <c r="K23" s="152">
        <f t="shared" si="8"/>
        <v>16.1492</v>
      </c>
    </row>
    <row r="24" ht="17.25" spans="2:11">
      <c r="B24" s="117"/>
      <c r="C24" s="117"/>
      <c r="D24" s="117"/>
      <c r="E24" s="117"/>
      <c r="F24" s="117"/>
      <c r="G24" s="71">
        <f t="shared" si="6"/>
        <v>200000</v>
      </c>
      <c r="H24" s="71">
        <f t="shared" si="6"/>
        <v>470000</v>
      </c>
      <c r="I24" s="151">
        <f t="shared" si="7"/>
        <v>15.6666666666667</v>
      </c>
      <c r="J24" s="71">
        <f>G24+J23</f>
        <v>522984</v>
      </c>
      <c r="K24" s="152">
        <f t="shared" si="8"/>
        <v>17.4328</v>
      </c>
    </row>
    <row r="25" ht="17.25" spans="7:11">
      <c r="G25" s="71">
        <f t="shared" si="6"/>
        <v>600000</v>
      </c>
      <c r="H25" s="71">
        <f t="shared" si="6"/>
        <v>1070000</v>
      </c>
      <c r="I25" s="151">
        <f t="shared" si="7"/>
        <v>21.4</v>
      </c>
      <c r="J25" s="71">
        <f>G25+J24</f>
        <v>1122984</v>
      </c>
      <c r="K25" s="152">
        <f t="shared" si="8"/>
        <v>22.45968</v>
      </c>
    </row>
    <row r="28" spans="7:12">
      <c r="G28" s="134" t="s">
        <v>64</v>
      </c>
      <c r="H28" s="135"/>
      <c r="I28" s="154"/>
      <c r="J28" s="155" t="s">
        <v>65</v>
      </c>
      <c r="K28" s="136" t="s">
        <v>66</v>
      </c>
      <c r="L28" s="136"/>
    </row>
    <row r="29" spans="7:12">
      <c r="G29" s="71" t="s">
        <v>67</v>
      </c>
      <c r="H29" s="71" t="s">
        <v>68</v>
      </c>
      <c r="I29" s="71" t="s">
        <v>69</v>
      </c>
      <c r="J29" s="156" t="s">
        <v>70</v>
      </c>
      <c r="K29" s="156" t="s">
        <v>70</v>
      </c>
      <c r="L29" s="156" t="s">
        <v>71</v>
      </c>
    </row>
    <row r="30" spans="7:12">
      <c r="G30" s="71" t="s">
        <v>72</v>
      </c>
      <c r="H30" s="71">
        <v>4</v>
      </c>
      <c r="I30" s="71">
        <v>21714</v>
      </c>
      <c r="J30" s="157">
        <f>I30/6</f>
        <v>3619</v>
      </c>
      <c r="K30" s="157">
        <f>I30/11</f>
        <v>1974</v>
      </c>
      <c r="L30" s="157">
        <f>I30/$K$11</f>
        <v>1392.20865818629</v>
      </c>
    </row>
    <row r="31" spans="7:12">
      <c r="G31" s="71" t="s">
        <v>73</v>
      </c>
      <c r="H31" s="71">
        <v>5</v>
      </c>
      <c r="I31" s="71">
        <v>15388</v>
      </c>
      <c r="J31" s="157">
        <f>I31/6</f>
        <v>2564.66666666667</v>
      </c>
      <c r="K31" s="157">
        <f>I31/11</f>
        <v>1398.90909090909</v>
      </c>
      <c r="L31" s="157">
        <f>I31/$K$11</f>
        <v>986.612638489947</v>
      </c>
    </row>
    <row r="32" spans="7:12">
      <c r="G32" s="71" t="s">
        <v>74</v>
      </c>
      <c r="H32" s="71">
        <v>2</v>
      </c>
      <c r="I32" s="71">
        <v>27476</v>
      </c>
      <c r="J32" s="157">
        <f>I32/6</f>
        <v>4579.33333333333</v>
      </c>
      <c r="K32" s="157">
        <f>I32/11</f>
        <v>2497.81818181818</v>
      </c>
      <c r="L32" s="157">
        <f>I32/$K$11</f>
        <v>1761.64341403365</v>
      </c>
    </row>
    <row r="33" spans="7:12">
      <c r="G33" s="71" t="s">
        <v>75</v>
      </c>
      <c r="H33" s="71">
        <v>3</v>
      </c>
      <c r="I33" s="71">
        <v>31336</v>
      </c>
      <c r="J33" s="157">
        <f>I33/6</f>
        <v>5222.66666666667</v>
      </c>
      <c r="K33" s="157">
        <f>I33/11</f>
        <v>2848.72727272727</v>
      </c>
      <c r="L33" s="157">
        <f>I33/$K$11</f>
        <v>2009.13007796471</v>
      </c>
    </row>
    <row r="35" spans="7:9">
      <c r="G35" s="136" t="s">
        <v>76</v>
      </c>
      <c r="H35" s="137" t="s">
        <v>77</v>
      </c>
      <c r="I35" s="71" t="s">
        <v>78</v>
      </c>
    </row>
    <row r="36" spans="7:9">
      <c r="G36" s="71" t="s">
        <v>72</v>
      </c>
      <c r="H36" s="137">
        <v>900</v>
      </c>
      <c r="I36" s="71">
        <v>1200</v>
      </c>
    </row>
    <row r="37" spans="7:9">
      <c r="G37" s="71" t="s">
        <v>73</v>
      </c>
      <c r="H37" s="137">
        <v>1200</v>
      </c>
      <c r="I37" s="71">
        <v>3500</v>
      </c>
    </row>
    <row r="38" spans="7:9">
      <c r="G38" s="71" t="s">
        <v>74</v>
      </c>
      <c r="H38" s="137">
        <v>1400</v>
      </c>
      <c r="I38" s="71">
        <v>3500</v>
      </c>
    </row>
    <row r="39" spans="7:9">
      <c r="G39" s="71" t="s">
        <v>75</v>
      </c>
      <c r="H39" s="137">
        <v>2000</v>
      </c>
      <c r="I39" s="71">
        <v>6400</v>
      </c>
    </row>
  </sheetData>
  <mergeCells count="22">
    <mergeCell ref="B8:C8"/>
    <mergeCell ref="B9:C9"/>
    <mergeCell ref="B10:C10"/>
    <mergeCell ref="B11:C11"/>
    <mergeCell ref="B12:C12"/>
    <mergeCell ref="B13:C13"/>
    <mergeCell ref="B14:C14"/>
    <mergeCell ref="B15:C15"/>
    <mergeCell ref="G17:K17"/>
    <mergeCell ref="G28:I28"/>
    <mergeCell ref="K28:L28"/>
    <mergeCell ref="H1:H2"/>
    <mergeCell ref="H3:H4"/>
    <mergeCell ref="I1:I4"/>
    <mergeCell ref="M5:M6"/>
    <mergeCell ref="M9:M10"/>
    <mergeCell ref="M11:M12"/>
    <mergeCell ref="A1:G2"/>
    <mergeCell ref="A3:C4"/>
    <mergeCell ref="D3:G4"/>
    <mergeCell ref="A5:C6"/>
    <mergeCell ref="I5:L6"/>
  </mergeCells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"/>
  <sheetViews>
    <sheetView zoomScale="145" zoomScaleNormal="145" topLeftCell="A5" workbookViewId="0">
      <selection activeCell="B46" sqref="B46"/>
    </sheetView>
  </sheetViews>
  <sheetFormatPr defaultColWidth="9" defaultRowHeight="12.95" customHeight="1"/>
  <cols>
    <col min="1" max="1" width="9" style="62"/>
    <col min="2" max="2" width="23.25" style="62" customWidth="1"/>
    <col min="3" max="4" width="9" style="62"/>
    <col min="5" max="5" width="9.125" style="62" customWidth="1"/>
    <col min="6" max="6" width="24.875" style="62" customWidth="1"/>
    <col min="7" max="9" width="9.125" style="62" customWidth="1"/>
    <col min="10" max="10" width="23.25" style="62" customWidth="1"/>
    <col min="11" max="16384" width="9" style="62"/>
  </cols>
  <sheetData>
    <row r="1" customHeight="1" spans="1:23">
      <c r="A1" s="63" t="s">
        <v>81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85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customHeight="1" spans="1:23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87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</row>
    <row r="3" customHeight="1" spans="1:12">
      <c r="A3" s="63" t="s">
        <v>36</v>
      </c>
      <c r="B3" s="64"/>
      <c r="C3" s="64"/>
      <c r="D3" s="64"/>
      <c r="E3" s="64" t="s">
        <v>82</v>
      </c>
      <c r="F3" s="64"/>
      <c r="G3" s="64"/>
      <c r="H3" s="64"/>
      <c r="I3" s="64" t="s">
        <v>83</v>
      </c>
      <c r="J3" s="64"/>
      <c r="K3" s="64"/>
      <c r="L3" s="85"/>
    </row>
    <row r="4" customHeight="1" spans="1:12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87"/>
    </row>
    <row r="5" customHeight="1" spans="1:12">
      <c r="A5" s="67" t="s">
        <v>84</v>
      </c>
      <c r="B5" s="68"/>
      <c r="C5" s="68">
        <v>2</v>
      </c>
      <c r="D5" s="69"/>
      <c r="E5" s="67" t="s">
        <v>85</v>
      </c>
      <c r="F5" s="68"/>
      <c r="G5" s="68">
        <v>5</v>
      </c>
      <c r="H5" s="69"/>
      <c r="I5" s="67" t="s">
        <v>86</v>
      </c>
      <c r="J5" s="68"/>
      <c r="K5" s="68">
        <v>10</v>
      </c>
      <c r="L5" s="88"/>
    </row>
    <row r="6" customHeight="1" spans="1:12">
      <c r="A6" s="70"/>
      <c r="B6" s="71"/>
      <c r="C6" s="71"/>
      <c r="D6" s="72"/>
      <c r="E6" s="70"/>
      <c r="F6" s="71"/>
      <c r="G6" s="71"/>
      <c r="H6" s="72"/>
      <c r="I6" s="70"/>
      <c r="J6" s="71"/>
      <c r="K6" s="71"/>
      <c r="L6" s="89"/>
    </row>
    <row r="7" customHeight="1" spans="1:12">
      <c r="A7" s="70" t="s">
        <v>87</v>
      </c>
      <c r="B7" s="71"/>
      <c r="C7" s="71">
        <v>20</v>
      </c>
      <c r="D7" s="72"/>
      <c r="E7" s="70" t="s">
        <v>87</v>
      </c>
      <c r="F7" s="71"/>
      <c r="G7" s="71">
        <v>60</v>
      </c>
      <c r="H7" s="72"/>
      <c r="I7" s="70" t="s">
        <v>87</v>
      </c>
      <c r="J7" s="71"/>
      <c r="K7" s="71">
        <v>180</v>
      </c>
      <c r="L7" s="89"/>
    </row>
    <row r="8" customHeight="1" spans="1:12">
      <c r="A8" s="70"/>
      <c r="B8" s="71"/>
      <c r="C8" s="71"/>
      <c r="D8" s="72"/>
      <c r="E8" s="70"/>
      <c r="F8" s="71"/>
      <c r="G8" s="71"/>
      <c r="H8" s="72"/>
      <c r="I8" s="70"/>
      <c r="J8" s="71"/>
      <c r="K8" s="71"/>
      <c r="L8" s="89"/>
    </row>
    <row r="9" customHeight="1" spans="1:12">
      <c r="A9" s="73" t="s">
        <v>88</v>
      </c>
      <c r="B9" s="74"/>
      <c r="C9" s="74">
        <v>60</v>
      </c>
      <c r="D9" s="75"/>
      <c r="E9" s="73" t="s">
        <v>89</v>
      </c>
      <c r="F9" s="74"/>
      <c r="G9" s="74">
        <v>60</v>
      </c>
      <c r="H9" s="75"/>
      <c r="I9" s="73" t="s">
        <v>89</v>
      </c>
      <c r="J9" s="74"/>
      <c r="K9" s="74">
        <v>180</v>
      </c>
      <c r="L9" s="90"/>
    </row>
    <row r="10" customHeight="1" spans="1:12">
      <c r="A10" s="73"/>
      <c r="B10" s="74"/>
      <c r="C10" s="74"/>
      <c r="D10" s="75"/>
      <c r="E10" s="73"/>
      <c r="F10" s="74"/>
      <c r="G10" s="74"/>
      <c r="H10" s="75"/>
      <c r="I10" s="73"/>
      <c r="J10" s="74"/>
      <c r="K10" s="74"/>
      <c r="L10" s="90"/>
    </row>
    <row r="11" customHeight="1" spans="1:12">
      <c r="A11" s="70" t="s">
        <v>90</v>
      </c>
      <c r="B11" s="71"/>
      <c r="C11" s="71">
        <v>5000</v>
      </c>
      <c r="D11" s="72"/>
      <c r="E11" s="70" t="s">
        <v>90</v>
      </c>
      <c r="F11" s="71"/>
      <c r="G11" s="71">
        <v>150000</v>
      </c>
      <c r="H11" s="72"/>
      <c r="I11" s="70" t="s">
        <v>90</v>
      </c>
      <c r="J11" s="71"/>
      <c r="K11" s="71">
        <v>450000</v>
      </c>
      <c r="L11" s="89"/>
    </row>
    <row r="12" customHeight="1" spans="1:12">
      <c r="A12" s="70"/>
      <c r="B12" s="71"/>
      <c r="C12" s="71"/>
      <c r="D12" s="72"/>
      <c r="E12" s="70"/>
      <c r="F12" s="71"/>
      <c r="G12" s="71"/>
      <c r="H12" s="72"/>
      <c r="I12" s="70"/>
      <c r="J12" s="71"/>
      <c r="K12" s="71"/>
      <c r="L12" s="89"/>
    </row>
    <row r="13" customHeight="1" spans="1:12">
      <c r="A13" s="70" t="s">
        <v>91</v>
      </c>
      <c r="B13" s="71"/>
      <c r="C13" s="71">
        <v>1500000</v>
      </c>
      <c r="D13" s="72"/>
      <c r="E13" s="70" t="s">
        <v>91</v>
      </c>
      <c r="F13" s="71"/>
      <c r="G13" s="71">
        <v>4500000</v>
      </c>
      <c r="H13" s="72"/>
      <c r="I13" s="70" t="s">
        <v>91</v>
      </c>
      <c r="J13" s="71"/>
      <c r="K13" s="71">
        <v>9000000</v>
      </c>
      <c r="L13" s="89"/>
    </row>
    <row r="14" customHeight="1" spans="1:12">
      <c r="A14" s="70"/>
      <c r="B14" s="71"/>
      <c r="C14" s="71"/>
      <c r="D14" s="72"/>
      <c r="E14" s="70"/>
      <c r="F14" s="71"/>
      <c r="G14" s="71"/>
      <c r="H14" s="72"/>
      <c r="I14" s="70"/>
      <c r="J14" s="71"/>
      <c r="K14" s="71"/>
      <c r="L14" s="89"/>
    </row>
    <row r="15" customHeight="1" spans="1:12">
      <c r="A15" s="70" t="s">
        <v>92</v>
      </c>
      <c r="B15" s="71"/>
      <c r="C15" s="71">
        <v>5000</v>
      </c>
      <c r="D15" s="72"/>
      <c r="E15" s="70" t="s">
        <v>92</v>
      </c>
      <c r="F15" s="71"/>
      <c r="G15" s="71">
        <v>15000</v>
      </c>
      <c r="H15" s="72"/>
      <c r="I15" s="70" t="s">
        <v>92</v>
      </c>
      <c r="J15" s="71"/>
      <c r="K15" s="71">
        <v>45000</v>
      </c>
      <c r="L15" s="89"/>
    </row>
    <row r="16" customHeight="1" spans="1:12">
      <c r="A16" s="70"/>
      <c r="B16" s="71"/>
      <c r="C16" s="71"/>
      <c r="D16" s="72"/>
      <c r="E16" s="70"/>
      <c r="F16" s="71"/>
      <c r="G16" s="71"/>
      <c r="H16" s="72"/>
      <c r="I16" s="70"/>
      <c r="J16" s="71"/>
      <c r="K16" s="71"/>
      <c r="L16" s="89"/>
    </row>
    <row r="17" customHeight="1" spans="1:12">
      <c r="A17" s="76" t="s">
        <v>93</v>
      </c>
      <c r="B17" s="77"/>
      <c r="C17" s="77">
        <v>5</v>
      </c>
      <c r="D17" s="78"/>
      <c r="E17" s="76" t="s">
        <v>94</v>
      </c>
      <c r="F17" s="77"/>
      <c r="G17" s="77">
        <v>60</v>
      </c>
      <c r="H17" s="78"/>
      <c r="I17" s="76" t="s">
        <v>94</v>
      </c>
      <c r="J17" s="77"/>
      <c r="K17" s="77">
        <v>180</v>
      </c>
      <c r="L17" s="91"/>
    </row>
    <row r="18" customHeight="1" spans="1:12">
      <c r="A18" s="76"/>
      <c r="B18" s="77"/>
      <c r="C18" s="77"/>
      <c r="D18" s="78"/>
      <c r="E18" s="76"/>
      <c r="F18" s="77"/>
      <c r="G18" s="77"/>
      <c r="H18" s="78"/>
      <c r="I18" s="76"/>
      <c r="J18" s="77"/>
      <c r="K18" s="77"/>
      <c r="L18" s="91"/>
    </row>
    <row r="19" customHeight="1" spans="1:12">
      <c r="A19" s="76" t="s">
        <v>95</v>
      </c>
      <c r="B19" s="77"/>
      <c r="C19" s="77">
        <v>1</v>
      </c>
      <c r="D19" s="78"/>
      <c r="E19" s="76" t="s">
        <v>93</v>
      </c>
      <c r="F19" s="77"/>
      <c r="G19" s="77">
        <v>15</v>
      </c>
      <c r="H19" s="78"/>
      <c r="I19" s="76" t="s">
        <v>93</v>
      </c>
      <c r="J19" s="77"/>
      <c r="K19" s="77">
        <v>45</v>
      </c>
      <c r="L19" s="91"/>
    </row>
    <row r="20" customHeight="1" spans="1:12">
      <c r="A20" s="79"/>
      <c r="B20" s="80"/>
      <c r="C20" s="80"/>
      <c r="D20" s="81"/>
      <c r="E20" s="76"/>
      <c r="F20" s="77"/>
      <c r="G20" s="77"/>
      <c r="H20" s="78"/>
      <c r="I20" s="76"/>
      <c r="J20" s="77"/>
      <c r="K20" s="77"/>
      <c r="L20" s="91"/>
    </row>
    <row r="21" customHeight="1" spans="1:12">
      <c r="A21" s="82"/>
      <c r="B21" s="82"/>
      <c r="C21" s="82"/>
      <c r="D21" s="82"/>
      <c r="E21" s="76" t="s">
        <v>96</v>
      </c>
      <c r="F21" s="77"/>
      <c r="G21" s="77">
        <v>2000</v>
      </c>
      <c r="H21" s="78"/>
      <c r="I21" s="76" t="s">
        <v>96</v>
      </c>
      <c r="J21" s="77"/>
      <c r="K21" s="77">
        <v>6000</v>
      </c>
      <c r="L21" s="91"/>
    </row>
    <row r="22" customHeight="1" spans="1:12">
      <c r="A22" s="82"/>
      <c r="B22" s="82"/>
      <c r="C22" s="82"/>
      <c r="D22" s="82"/>
      <c r="E22" s="76"/>
      <c r="F22" s="77"/>
      <c r="G22" s="77"/>
      <c r="H22" s="78"/>
      <c r="I22" s="76"/>
      <c r="J22" s="77"/>
      <c r="K22" s="77"/>
      <c r="L22" s="91"/>
    </row>
    <row r="23" customHeight="1" spans="1:12">
      <c r="A23" s="83"/>
      <c r="B23" s="82"/>
      <c r="C23" s="82"/>
      <c r="D23" s="82"/>
      <c r="E23" s="76" t="s">
        <v>97</v>
      </c>
      <c r="F23" s="77"/>
      <c r="G23" s="77">
        <v>1800</v>
      </c>
      <c r="H23" s="78"/>
      <c r="I23" s="76" t="s">
        <v>97</v>
      </c>
      <c r="J23" s="77"/>
      <c r="K23" s="77">
        <v>5400</v>
      </c>
      <c r="L23" s="91"/>
    </row>
    <row r="24" customHeight="1" spans="1:12">
      <c r="A24" s="82"/>
      <c r="B24" s="82"/>
      <c r="C24" s="82"/>
      <c r="D24" s="82"/>
      <c r="E24" s="76"/>
      <c r="F24" s="77"/>
      <c r="G24" s="77"/>
      <c r="H24" s="78"/>
      <c r="I24" s="76"/>
      <c r="J24" s="77"/>
      <c r="K24" s="77"/>
      <c r="L24" s="91"/>
    </row>
    <row r="25" customHeight="1" spans="1:12">
      <c r="A25" s="82"/>
      <c r="B25" s="82"/>
      <c r="C25" s="82"/>
      <c r="D25" s="82"/>
      <c r="E25" s="76" t="s">
        <v>98</v>
      </c>
      <c r="F25" s="77"/>
      <c r="G25" s="77">
        <v>200</v>
      </c>
      <c r="H25" s="78"/>
      <c r="I25" s="76" t="s">
        <v>98</v>
      </c>
      <c r="J25" s="77"/>
      <c r="K25" s="77">
        <v>800</v>
      </c>
      <c r="L25" s="91"/>
    </row>
    <row r="26" customHeight="1" spans="1:12">
      <c r="A26" s="82"/>
      <c r="B26" s="82"/>
      <c r="C26" s="82"/>
      <c r="D26" s="82"/>
      <c r="E26" s="76"/>
      <c r="F26" s="77"/>
      <c r="G26" s="77"/>
      <c r="H26" s="78"/>
      <c r="I26" s="76"/>
      <c r="J26" s="77"/>
      <c r="K26" s="77"/>
      <c r="L26" s="91"/>
    </row>
    <row r="27" customHeight="1" spans="1:12">
      <c r="A27" s="82"/>
      <c r="B27" s="82"/>
      <c r="C27" s="82"/>
      <c r="D27" s="82"/>
      <c r="E27" s="76" t="s">
        <v>99</v>
      </c>
      <c r="F27" s="77"/>
      <c r="G27" s="77">
        <v>500</v>
      </c>
      <c r="H27" s="78"/>
      <c r="I27" s="76" t="s">
        <v>99</v>
      </c>
      <c r="J27" s="77"/>
      <c r="K27" s="77">
        <v>1800</v>
      </c>
      <c r="L27" s="91"/>
    </row>
    <row r="28" customHeight="1" spans="1:12">
      <c r="A28" s="82"/>
      <c r="B28" s="82"/>
      <c r="C28" s="82"/>
      <c r="D28" s="82"/>
      <c r="E28" s="76"/>
      <c r="F28" s="77"/>
      <c r="G28" s="77"/>
      <c r="H28" s="78"/>
      <c r="I28" s="76"/>
      <c r="J28" s="77"/>
      <c r="K28" s="77"/>
      <c r="L28" s="91"/>
    </row>
    <row r="29" customHeight="1" spans="1:12">
      <c r="A29" s="82"/>
      <c r="B29" s="82"/>
      <c r="C29" s="82"/>
      <c r="D29" s="82"/>
      <c r="E29" s="76" t="s">
        <v>100</v>
      </c>
      <c r="F29" s="77"/>
      <c r="G29" s="77">
        <v>1</v>
      </c>
      <c r="H29" s="78"/>
      <c r="I29" s="76" t="s">
        <v>100</v>
      </c>
      <c r="J29" s="77"/>
      <c r="K29" s="77">
        <v>3</v>
      </c>
      <c r="L29" s="91"/>
    </row>
    <row r="30" customHeight="1" spans="1:12">
      <c r="A30" s="82"/>
      <c r="B30" s="82"/>
      <c r="C30" s="82"/>
      <c r="D30" s="82"/>
      <c r="E30" s="76"/>
      <c r="F30" s="77"/>
      <c r="G30" s="77"/>
      <c r="H30" s="78"/>
      <c r="I30" s="76"/>
      <c r="J30" s="77"/>
      <c r="K30" s="77"/>
      <c r="L30" s="91"/>
    </row>
    <row r="31" customHeight="1" spans="1:12">
      <c r="A31" s="82"/>
      <c r="B31" s="82"/>
      <c r="C31" s="82"/>
      <c r="D31" s="82"/>
      <c r="E31" s="76" t="s">
        <v>95</v>
      </c>
      <c r="F31" s="77"/>
      <c r="G31" s="77">
        <v>3</v>
      </c>
      <c r="H31" s="78"/>
      <c r="I31" s="76" t="s">
        <v>101</v>
      </c>
      <c r="J31" s="77"/>
      <c r="K31" s="77">
        <v>5</v>
      </c>
      <c r="L31" s="91"/>
    </row>
    <row r="32" customHeight="1" spans="1:12">
      <c r="A32" s="82"/>
      <c r="B32" s="82"/>
      <c r="C32" s="82"/>
      <c r="D32" s="82"/>
      <c r="E32" s="79"/>
      <c r="F32" s="80"/>
      <c r="G32" s="80"/>
      <c r="H32" s="81"/>
      <c r="I32" s="76"/>
      <c r="J32" s="77"/>
      <c r="K32" s="77"/>
      <c r="L32" s="91"/>
    </row>
    <row r="33" customHeight="1" spans="1:12">
      <c r="A33" s="82"/>
      <c r="B33" s="82"/>
      <c r="C33" s="82"/>
      <c r="D33" s="82"/>
      <c r="E33" s="82"/>
      <c r="F33" s="82"/>
      <c r="G33" s="82"/>
      <c r="H33" s="82"/>
      <c r="I33" s="76" t="s">
        <v>102</v>
      </c>
      <c r="J33" s="77"/>
      <c r="K33" s="77">
        <v>10</v>
      </c>
      <c r="L33" s="91"/>
    </row>
    <row r="34" customHeight="1" spans="1:12">
      <c r="A34" s="82"/>
      <c r="B34" s="82"/>
      <c r="C34" s="82"/>
      <c r="D34" s="82"/>
      <c r="E34" s="82"/>
      <c r="F34" s="82"/>
      <c r="G34" s="82"/>
      <c r="H34" s="82"/>
      <c r="I34" s="76"/>
      <c r="J34" s="77"/>
      <c r="K34" s="77"/>
      <c r="L34" s="91"/>
    </row>
    <row r="35" customHeight="1" spans="1:12">
      <c r="A35" s="84" t="s">
        <v>103</v>
      </c>
      <c r="B35" s="82"/>
      <c r="C35" s="82"/>
      <c r="D35" s="82"/>
      <c r="E35" s="82"/>
      <c r="F35" s="82"/>
      <c r="G35" s="82"/>
      <c r="H35" s="82"/>
      <c r="I35" s="76" t="s">
        <v>104</v>
      </c>
      <c r="J35" s="77"/>
      <c r="K35" s="77">
        <v>10</v>
      </c>
      <c r="L35" s="91"/>
    </row>
    <row r="36" customHeight="1" spans="1:12">
      <c r="A36" s="82"/>
      <c r="B36" s="82"/>
      <c r="C36" s="82"/>
      <c r="D36" s="82"/>
      <c r="E36" s="82"/>
      <c r="F36" s="82"/>
      <c r="G36" s="82"/>
      <c r="H36" s="82"/>
      <c r="I36" s="76"/>
      <c r="J36" s="77"/>
      <c r="K36" s="77"/>
      <c r="L36" s="91"/>
    </row>
    <row r="37" customHeight="1" spans="1:12">
      <c r="A37" s="82"/>
      <c r="B37" s="82"/>
      <c r="C37" s="82"/>
      <c r="D37" s="82"/>
      <c r="E37" s="82"/>
      <c r="F37" s="82"/>
      <c r="G37" s="82"/>
      <c r="H37" s="82"/>
      <c r="I37" s="76" t="s">
        <v>95</v>
      </c>
      <c r="J37" s="77"/>
      <c r="K37" s="77">
        <v>10</v>
      </c>
      <c r="L37" s="91"/>
    </row>
    <row r="38" customHeight="1" spans="1:12">
      <c r="A38" s="82"/>
      <c r="B38" s="82"/>
      <c r="C38" s="82"/>
      <c r="D38" s="82"/>
      <c r="E38" s="82"/>
      <c r="F38" s="82"/>
      <c r="G38" s="82"/>
      <c r="H38" s="82"/>
      <c r="I38" s="76"/>
      <c r="J38" s="77"/>
      <c r="K38" s="77"/>
      <c r="L38" s="91"/>
    </row>
    <row r="39" customHeight="1" spans="1:12">
      <c r="A39" s="82"/>
      <c r="B39" s="82"/>
      <c r="C39" s="82"/>
      <c r="D39" s="82"/>
      <c r="E39" s="82"/>
      <c r="F39" s="82"/>
      <c r="G39" s="82"/>
      <c r="H39" s="82"/>
      <c r="I39" s="76" t="s">
        <v>105</v>
      </c>
      <c r="J39" s="77"/>
      <c r="K39" s="77">
        <v>60</v>
      </c>
      <c r="L39" s="91"/>
    </row>
    <row r="40" customHeight="1" spans="1:12">
      <c r="A40" s="82"/>
      <c r="B40" s="82"/>
      <c r="C40" s="82"/>
      <c r="D40" s="82"/>
      <c r="E40" s="82"/>
      <c r="F40" s="82"/>
      <c r="G40" s="82"/>
      <c r="H40" s="82"/>
      <c r="I40" s="79"/>
      <c r="J40" s="80"/>
      <c r="K40" s="80"/>
      <c r="L40" s="92"/>
    </row>
    <row r="42" s="61" customFormat="1" customHeight="1"/>
  </sheetData>
  <mergeCells count="84">
    <mergeCell ref="A1:L2"/>
    <mergeCell ref="A5:B6"/>
    <mergeCell ref="C5:D6"/>
    <mergeCell ref="E5:F6"/>
    <mergeCell ref="G5:H6"/>
    <mergeCell ref="I5:J6"/>
    <mergeCell ref="K5:L6"/>
    <mergeCell ref="A3:D4"/>
    <mergeCell ref="E3:H4"/>
    <mergeCell ref="I3:L4"/>
    <mergeCell ref="A7:B8"/>
    <mergeCell ref="C7:D8"/>
    <mergeCell ref="E7:F8"/>
    <mergeCell ref="G7:H8"/>
    <mergeCell ref="I7:J8"/>
    <mergeCell ref="K7:L8"/>
    <mergeCell ref="A9:B10"/>
    <mergeCell ref="C9:D10"/>
    <mergeCell ref="E9:F10"/>
    <mergeCell ref="G9:H10"/>
    <mergeCell ref="I9:J10"/>
    <mergeCell ref="K9:L10"/>
    <mergeCell ref="A11:B12"/>
    <mergeCell ref="C11:D12"/>
    <mergeCell ref="E11:F12"/>
    <mergeCell ref="G11:H12"/>
    <mergeCell ref="I11:J12"/>
    <mergeCell ref="K11:L12"/>
    <mergeCell ref="A13:B14"/>
    <mergeCell ref="C13:D14"/>
    <mergeCell ref="E13:F14"/>
    <mergeCell ref="G13:H14"/>
    <mergeCell ref="I13:J14"/>
    <mergeCell ref="K13:L14"/>
    <mergeCell ref="A15:B16"/>
    <mergeCell ref="C15:D16"/>
    <mergeCell ref="E15:F16"/>
    <mergeCell ref="G15:H16"/>
    <mergeCell ref="I15:J16"/>
    <mergeCell ref="K15:L16"/>
    <mergeCell ref="A17:B18"/>
    <mergeCell ref="C17:D18"/>
    <mergeCell ref="E17:F18"/>
    <mergeCell ref="G17:H18"/>
    <mergeCell ref="I17:J18"/>
    <mergeCell ref="K17:L18"/>
    <mergeCell ref="A19:B20"/>
    <mergeCell ref="C19:D20"/>
    <mergeCell ref="E19:F20"/>
    <mergeCell ref="G19:H20"/>
    <mergeCell ref="I19:J20"/>
    <mergeCell ref="K19:L20"/>
    <mergeCell ref="E21:F22"/>
    <mergeCell ref="G21:H22"/>
    <mergeCell ref="I21:J22"/>
    <mergeCell ref="K21:L22"/>
    <mergeCell ref="E23:F24"/>
    <mergeCell ref="G23:H24"/>
    <mergeCell ref="I23:J24"/>
    <mergeCell ref="K23:L24"/>
    <mergeCell ref="E25:F26"/>
    <mergeCell ref="G25:H26"/>
    <mergeCell ref="I25:J26"/>
    <mergeCell ref="K25:L26"/>
    <mergeCell ref="E27:F28"/>
    <mergeCell ref="G27:H28"/>
    <mergeCell ref="I27:J28"/>
    <mergeCell ref="K27:L28"/>
    <mergeCell ref="E29:F30"/>
    <mergeCell ref="G29:H30"/>
    <mergeCell ref="I29:J30"/>
    <mergeCell ref="K29:L30"/>
    <mergeCell ref="E31:F32"/>
    <mergeCell ref="G31:H32"/>
    <mergeCell ref="I31:J32"/>
    <mergeCell ref="K31:L32"/>
    <mergeCell ref="I33:J34"/>
    <mergeCell ref="K33:L34"/>
    <mergeCell ref="I35:J36"/>
    <mergeCell ref="K35:L36"/>
    <mergeCell ref="I37:J38"/>
    <mergeCell ref="K37:L38"/>
    <mergeCell ref="I39:J40"/>
    <mergeCell ref="K39:L4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60" zoomScaleNormal="160" workbookViewId="0">
      <selection activeCell="B15" sqref="B15"/>
    </sheetView>
  </sheetViews>
  <sheetFormatPr defaultColWidth="10.625" defaultRowHeight="21.95" customHeight="1"/>
  <cols>
    <col min="1" max="3" width="3.625" style="56" customWidth="1"/>
    <col min="4" max="7" width="35.625" style="56" customWidth="1"/>
    <col min="8" max="12" width="2.625" style="56" customWidth="1"/>
    <col min="13" max="16383" width="10.625" style="56" customWidth="1"/>
    <col min="16384" max="16384" width="10.625" style="56"/>
  </cols>
  <sheetData>
    <row r="1" customHeight="1" spans="1:12">
      <c r="A1" s="25" t="s">
        <v>106</v>
      </c>
      <c r="B1" s="25"/>
      <c r="C1" s="25"/>
      <c r="D1" s="57" t="s">
        <v>107</v>
      </c>
      <c r="E1" s="57"/>
      <c r="F1" s="57"/>
      <c r="G1" s="57"/>
      <c r="H1" s="25" t="s">
        <v>108</v>
      </c>
      <c r="I1" s="25"/>
      <c r="J1" s="25"/>
      <c r="K1" s="25"/>
      <c r="L1" s="25"/>
    </row>
    <row r="2" customHeight="1" spans="1:12">
      <c r="A2" s="25" t="s">
        <v>109</v>
      </c>
      <c r="B2" s="25"/>
      <c r="C2" s="25"/>
      <c r="D2" s="57" t="s">
        <v>110</v>
      </c>
      <c r="E2" s="57"/>
      <c r="F2" s="57"/>
      <c r="G2" s="57"/>
      <c r="H2" s="25" t="s">
        <v>108</v>
      </c>
      <c r="I2" s="25"/>
      <c r="J2" s="25"/>
      <c r="K2" s="25"/>
      <c r="L2" s="25"/>
    </row>
    <row r="3" customHeight="1" spans="1:12">
      <c r="A3" s="25" t="s">
        <v>111</v>
      </c>
      <c r="B3" s="25"/>
      <c r="C3" s="25"/>
      <c r="D3" s="57" t="s">
        <v>112</v>
      </c>
      <c r="E3" s="57"/>
      <c r="F3" s="57"/>
      <c r="G3" s="57"/>
      <c r="H3" s="25" t="s">
        <v>108</v>
      </c>
      <c r="I3" s="25"/>
      <c r="J3" s="25"/>
      <c r="K3" s="25"/>
      <c r="L3" s="25"/>
    </row>
    <row r="4" customHeight="1" spans="1:12">
      <c r="A4" s="25" t="s">
        <v>113</v>
      </c>
      <c r="B4" s="25"/>
      <c r="C4" s="25"/>
      <c r="D4" s="57" t="s">
        <v>114</v>
      </c>
      <c r="E4" s="57"/>
      <c r="F4" s="57"/>
      <c r="G4" s="57"/>
      <c r="H4" s="25" t="s">
        <v>108</v>
      </c>
      <c r="I4" s="25"/>
      <c r="J4" s="25"/>
      <c r="K4" s="25"/>
      <c r="L4" s="25"/>
    </row>
    <row r="5" customHeight="1" spans="1:12">
      <c r="A5" s="25" t="s">
        <v>115</v>
      </c>
      <c r="B5" s="25"/>
      <c r="C5" s="25"/>
      <c r="D5" s="57" t="s">
        <v>116</v>
      </c>
      <c r="E5" s="57"/>
      <c r="F5" s="57"/>
      <c r="G5" s="57"/>
      <c r="H5" s="25" t="s">
        <v>108</v>
      </c>
      <c r="I5" s="25"/>
      <c r="J5" s="25"/>
      <c r="K5" s="25"/>
      <c r="L5" s="25"/>
    </row>
    <row r="6" customHeight="1" spans="1:12">
      <c r="A6" s="25" t="s">
        <v>117</v>
      </c>
      <c r="B6" s="25"/>
      <c r="C6" s="25"/>
      <c r="D6" s="57" t="s">
        <v>118</v>
      </c>
      <c r="E6" s="57"/>
      <c r="F6" s="57"/>
      <c r="G6" s="57"/>
      <c r="H6" s="25" t="s">
        <v>108</v>
      </c>
      <c r="I6" s="25"/>
      <c r="J6" s="25"/>
      <c r="K6" s="25"/>
      <c r="L6" s="25"/>
    </row>
    <row r="7" customHeight="1" spans="1:12">
      <c r="A7" s="25" t="s">
        <v>119</v>
      </c>
      <c r="B7" s="25"/>
      <c r="C7" s="25"/>
      <c r="D7" s="57" t="s">
        <v>120</v>
      </c>
      <c r="E7" s="57"/>
      <c r="F7" s="57"/>
      <c r="G7" s="57"/>
      <c r="H7" s="25" t="s">
        <v>108</v>
      </c>
      <c r="I7" s="25"/>
      <c r="J7" s="25"/>
      <c r="K7" s="25"/>
      <c r="L7" s="25"/>
    </row>
    <row r="8" customHeight="1" spans="1:12">
      <c r="A8" s="25" t="s">
        <v>121</v>
      </c>
      <c r="B8" s="25"/>
      <c r="C8" s="25"/>
      <c r="D8" s="57" t="s">
        <v>122</v>
      </c>
      <c r="E8" s="57"/>
      <c r="F8" s="57"/>
      <c r="G8" s="57"/>
      <c r="H8" s="25" t="s">
        <v>108</v>
      </c>
      <c r="I8" s="25"/>
      <c r="J8" s="25"/>
      <c r="K8" s="25"/>
      <c r="L8" s="25"/>
    </row>
    <row r="9" customHeight="1" spans="1:12">
      <c r="A9" s="25" t="s">
        <v>123</v>
      </c>
      <c r="B9" s="25"/>
      <c r="C9" s="25"/>
      <c r="D9" s="57" t="s">
        <v>124</v>
      </c>
      <c r="E9" s="57"/>
      <c r="F9" s="57"/>
      <c r="G9" s="57"/>
      <c r="H9" s="25" t="s">
        <v>108</v>
      </c>
      <c r="I9" s="25"/>
      <c r="J9" s="25"/>
      <c r="K9" s="25"/>
      <c r="L9" s="25"/>
    </row>
    <row r="10" customHeight="1" spans="1:12">
      <c r="A10" s="25" t="s">
        <v>125</v>
      </c>
      <c r="B10" s="25"/>
      <c r="C10" s="25"/>
      <c r="D10" s="57" t="s">
        <v>126</v>
      </c>
      <c r="E10" s="57"/>
      <c r="F10" s="57"/>
      <c r="G10" s="57"/>
      <c r="H10" s="25" t="s">
        <v>108</v>
      </c>
      <c r="I10" s="25"/>
      <c r="J10" s="25"/>
      <c r="K10" s="25"/>
      <c r="L10" s="25"/>
    </row>
    <row r="11" customHeight="1" spans="1:12">
      <c r="A11" s="25" t="s">
        <v>127</v>
      </c>
      <c r="B11" s="25"/>
      <c r="C11" s="25"/>
      <c r="D11" s="57" t="s">
        <v>128</v>
      </c>
      <c r="E11" s="57"/>
      <c r="F11" s="57"/>
      <c r="G11" s="57"/>
      <c r="H11" s="25" t="s">
        <v>108</v>
      </c>
      <c r="I11" s="25"/>
      <c r="J11" s="25"/>
      <c r="K11" s="25"/>
      <c r="L11" s="25"/>
    </row>
    <row r="12" customHeight="1" spans="1:12">
      <c r="A12" s="25" t="s">
        <v>129</v>
      </c>
      <c r="B12" s="25"/>
      <c r="C12" s="25"/>
      <c r="D12" s="57" t="s">
        <v>130</v>
      </c>
      <c r="E12" s="57"/>
      <c r="F12" s="57"/>
      <c r="G12" s="57"/>
      <c r="H12" s="25" t="s">
        <v>108</v>
      </c>
      <c r="I12" s="25"/>
      <c r="J12" s="25"/>
      <c r="K12" s="25"/>
      <c r="L12" s="25"/>
    </row>
    <row r="13" customHeight="1" spans="1:12">
      <c r="A13" s="25" t="s">
        <v>131</v>
      </c>
      <c r="B13" s="25"/>
      <c r="C13" s="25"/>
      <c r="D13" s="57" t="s">
        <v>132</v>
      </c>
      <c r="E13" s="57"/>
      <c r="F13" s="57"/>
      <c r="G13" s="57"/>
      <c r="H13" s="25" t="s">
        <v>108</v>
      </c>
      <c r="I13" s="25"/>
      <c r="J13" s="25"/>
      <c r="K13" s="25"/>
      <c r="L13" s="25"/>
    </row>
    <row r="14" customHeight="1" spans="1:12">
      <c r="A14" s="58" t="s">
        <v>133</v>
      </c>
      <c r="B14" s="58"/>
      <c r="C14" s="58"/>
      <c r="D14" s="59" t="s">
        <v>134</v>
      </c>
      <c r="E14" s="59"/>
      <c r="F14" s="59"/>
      <c r="G14" s="59"/>
      <c r="H14" s="25" t="s">
        <v>108</v>
      </c>
      <c r="I14" s="25"/>
      <c r="J14" s="25"/>
      <c r="K14" s="25"/>
      <c r="L14" s="25"/>
    </row>
    <row r="15" customHeight="1" spans="2:2">
      <c r="B15" s="60" t="s">
        <v>135</v>
      </c>
    </row>
  </sheetData>
  <mergeCells count="42">
    <mergeCell ref="A1:C1"/>
    <mergeCell ref="D1:G1"/>
    <mergeCell ref="H1:L1"/>
    <mergeCell ref="A2:C2"/>
    <mergeCell ref="D2:G2"/>
    <mergeCell ref="H2:L2"/>
    <mergeCell ref="A3:C3"/>
    <mergeCell ref="D3:G3"/>
    <mergeCell ref="H3:L3"/>
    <mergeCell ref="A4:C4"/>
    <mergeCell ref="D4:G4"/>
    <mergeCell ref="H4:L4"/>
    <mergeCell ref="A5:C5"/>
    <mergeCell ref="D5:G5"/>
    <mergeCell ref="H5:L5"/>
    <mergeCell ref="A6:C6"/>
    <mergeCell ref="D6:G6"/>
    <mergeCell ref="H6:L6"/>
    <mergeCell ref="A7:C7"/>
    <mergeCell ref="D7:G7"/>
    <mergeCell ref="H7:L7"/>
    <mergeCell ref="A8:C8"/>
    <mergeCell ref="D8:G8"/>
    <mergeCell ref="H8:L8"/>
    <mergeCell ref="A9:C9"/>
    <mergeCell ref="D9:G9"/>
    <mergeCell ref="H9:L9"/>
    <mergeCell ref="A10:C10"/>
    <mergeCell ref="D10:G10"/>
    <mergeCell ref="H10:L10"/>
    <mergeCell ref="A11:C11"/>
    <mergeCell ref="D11:G11"/>
    <mergeCell ref="H11:L11"/>
    <mergeCell ref="A12:C12"/>
    <mergeCell ref="D12:G12"/>
    <mergeCell ref="H12:L12"/>
    <mergeCell ref="A13:C13"/>
    <mergeCell ref="D13:G13"/>
    <mergeCell ref="H13:L13"/>
    <mergeCell ref="A14:C14"/>
    <mergeCell ref="D14:G14"/>
    <mergeCell ref="H14:L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zoomScale="190" zoomScaleNormal="190" workbookViewId="0">
      <selection activeCell="B12" sqref="B12:J12"/>
    </sheetView>
  </sheetViews>
  <sheetFormatPr defaultColWidth="18.625" defaultRowHeight="23.1" customHeight="1"/>
  <cols>
    <col min="1" max="1" width="6.25" style="43" customWidth="1"/>
    <col min="2" max="2" width="13.5" style="43" customWidth="1"/>
    <col min="3" max="3" width="3.625" style="43" customWidth="1"/>
    <col min="4" max="4" width="13.125" style="43" customWidth="1"/>
    <col min="5" max="5" width="3.625" style="43" customWidth="1"/>
    <col min="6" max="6" width="13.125" style="43" customWidth="1"/>
    <col min="7" max="7" width="3.625" style="43" customWidth="1"/>
    <col min="8" max="8" width="15.25" style="43" customWidth="1"/>
    <col min="9" max="9" width="3.625" style="43" customWidth="1"/>
    <col min="10" max="10" width="13.125" style="43" customWidth="1"/>
    <col min="11" max="11" width="3.625" style="43" customWidth="1"/>
    <col min="12" max="12" width="7.125" style="43" customWidth="1"/>
    <col min="13" max="13" width="3.625" style="43" customWidth="1"/>
    <col min="14" max="16384" width="18.625" style="43"/>
  </cols>
  <sheetData>
    <row r="1" ht="15" customHeight="1" spans="1:10">
      <c r="A1" s="44" t="s">
        <v>136</v>
      </c>
      <c r="B1" s="45" t="s">
        <v>137</v>
      </c>
      <c r="C1" s="46"/>
      <c r="D1" s="46"/>
      <c r="E1" s="46"/>
      <c r="F1" s="46"/>
      <c r="G1" s="46"/>
      <c r="H1" s="46"/>
      <c r="I1" s="46"/>
      <c r="J1" s="53"/>
    </row>
    <row r="2" ht="15" customHeight="1" spans="1:14">
      <c r="A2" s="47" t="s">
        <v>138</v>
      </c>
      <c r="B2" s="48" t="s">
        <v>139</v>
      </c>
      <c r="C2" s="48">
        <v>120</v>
      </c>
      <c r="D2" s="48" t="s">
        <v>140</v>
      </c>
      <c r="E2" s="48">
        <v>60</v>
      </c>
      <c r="F2" s="48" t="s">
        <v>141</v>
      </c>
      <c r="G2" s="48">
        <v>80</v>
      </c>
      <c r="H2" s="48" t="s">
        <v>142</v>
      </c>
      <c r="I2" s="48">
        <v>200</v>
      </c>
      <c r="J2" s="54" t="s">
        <v>143</v>
      </c>
      <c r="K2" s="54">
        <v>200</v>
      </c>
      <c r="L2" s="54"/>
      <c r="M2" s="54"/>
      <c r="N2" s="55" t="s">
        <v>144</v>
      </c>
    </row>
    <row r="3" ht="15" customHeight="1" spans="1:14">
      <c r="A3" s="47" t="s">
        <v>145</v>
      </c>
      <c r="B3" s="48" t="s">
        <v>141</v>
      </c>
      <c r="C3" s="48">
        <v>160</v>
      </c>
      <c r="D3" s="48" t="s">
        <v>102</v>
      </c>
      <c r="E3" s="48">
        <v>120</v>
      </c>
      <c r="F3" s="48" t="s">
        <v>146</v>
      </c>
      <c r="G3" s="48">
        <v>60</v>
      </c>
      <c r="H3" s="48" t="s">
        <v>142</v>
      </c>
      <c r="I3" s="48">
        <v>200</v>
      </c>
      <c r="J3" s="54" t="s">
        <v>143</v>
      </c>
      <c r="K3" s="54">
        <v>300</v>
      </c>
      <c r="L3" s="54"/>
      <c r="M3" s="54"/>
      <c r="N3" s="55"/>
    </row>
    <row r="4" ht="15" customHeight="1" spans="1:14">
      <c r="A4" s="47" t="s">
        <v>147</v>
      </c>
      <c r="B4" s="48" t="s">
        <v>148</v>
      </c>
      <c r="C4" s="48">
        <v>240</v>
      </c>
      <c r="D4" s="48" t="s">
        <v>149</v>
      </c>
      <c r="E4" s="48">
        <v>120</v>
      </c>
      <c r="F4" s="48" t="s">
        <v>146</v>
      </c>
      <c r="G4" s="48">
        <v>60</v>
      </c>
      <c r="H4" s="48" t="s">
        <v>150</v>
      </c>
      <c r="I4" s="48">
        <v>80</v>
      </c>
      <c r="J4" s="54" t="s">
        <v>142</v>
      </c>
      <c r="K4" s="54">
        <v>300</v>
      </c>
      <c r="L4" s="54"/>
      <c r="M4" s="54"/>
      <c r="N4" s="55"/>
    </row>
    <row r="5" ht="15" customHeight="1" spans="1:14">
      <c r="A5" s="47" t="s">
        <v>151</v>
      </c>
      <c r="B5" s="48" t="s">
        <v>152</v>
      </c>
      <c r="C5" s="48">
        <v>240</v>
      </c>
      <c r="D5" s="48" t="s">
        <v>149</v>
      </c>
      <c r="E5" s="48">
        <v>240</v>
      </c>
      <c r="F5" s="48" t="s">
        <v>153</v>
      </c>
      <c r="G5" s="48">
        <v>120</v>
      </c>
      <c r="H5" s="48" t="s">
        <v>154</v>
      </c>
      <c r="I5" s="48">
        <v>360</v>
      </c>
      <c r="J5" s="54" t="s">
        <v>142</v>
      </c>
      <c r="K5" s="54">
        <v>400</v>
      </c>
      <c r="L5" s="54"/>
      <c r="M5" s="54"/>
      <c r="N5" s="55"/>
    </row>
    <row r="6" ht="15" customHeight="1" spans="1:14">
      <c r="A6" s="47" t="s">
        <v>155</v>
      </c>
      <c r="B6" s="48" t="s">
        <v>156</v>
      </c>
      <c r="C6" s="48">
        <v>60</v>
      </c>
      <c r="D6" s="48" t="s">
        <v>157</v>
      </c>
      <c r="E6" s="48">
        <v>240</v>
      </c>
      <c r="F6" s="48" t="s">
        <v>150</v>
      </c>
      <c r="G6" s="48">
        <v>240</v>
      </c>
      <c r="H6" s="48" t="s">
        <v>158</v>
      </c>
      <c r="I6" s="48">
        <v>360</v>
      </c>
      <c r="J6" s="54" t="s">
        <v>142</v>
      </c>
      <c r="K6" s="54">
        <v>500</v>
      </c>
      <c r="L6" s="54"/>
      <c r="M6" s="54"/>
      <c r="N6" s="55"/>
    </row>
    <row r="7" ht="15" customHeight="1" spans="1:14">
      <c r="A7" s="47" t="s">
        <v>159</v>
      </c>
      <c r="B7" s="48" t="s">
        <v>160</v>
      </c>
      <c r="C7" s="48">
        <v>420</v>
      </c>
      <c r="D7" s="48" t="s">
        <v>161</v>
      </c>
      <c r="E7" s="48">
        <v>120</v>
      </c>
      <c r="F7" s="48" t="s">
        <v>158</v>
      </c>
      <c r="G7" s="48">
        <v>360</v>
      </c>
      <c r="H7" s="48" t="s">
        <v>156</v>
      </c>
      <c r="I7" s="48">
        <v>120</v>
      </c>
      <c r="J7" s="54" t="s">
        <v>162</v>
      </c>
      <c r="K7" s="54">
        <v>320</v>
      </c>
      <c r="L7" s="54" t="s">
        <v>142</v>
      </c>
      <c r="M7" s="54">
        <v>600</v>
      </c>
      <c r="N7" s="55"/>
    </row>
    <row r="8" ht="15" customHeight="1" spans="1:14">
      <c r="A8" s="47" t="s">
        <v>163</v>
      </c>
      <c r="B8" s="48" t="s">
        <v>162</v>
      </c>
      <c r="C8" s="48">
        <v>480</v>
      </c>
      <c r="D8" s="48" t="s">
        <v>161</v>
      </c>
      <c r="E8" s="48">
        <v>240</v>
      </c>
      <c r="F8" s="48" t="s">
        <v>158</v>
      </c>
      <c r="G8" s="48">
        <v>480</v>
      </c>
      <c r="H8" s="48" t="s">
        <v>164</v>
      </c>
      <c r="I8" s="48">
        <v>540</v>
      </c>
      <c r="J8" s="54" t="s">
        <v>156</v>
      </c>
      <c r="K8" s="54">
        <v>240</v>
      </c>
      <c r="L8" s="54" t="s">
        <v>142</v>
      </c>
      <c r="M8" s="54">
        <v>700</v>
      </c>
      <c r="N8" s="55"/>
    </row>
    <row r="9" ht="15" customHeight="1" spans="1:14">
      <c r="A9" s="47" t="s">
        <v>165</v>
      </c>
      <c r="B9" s="48" t="s">
        <v>156</v>
      </c>
      <c r="C9" s="48">
        <v>500</v>
      </c>
      <c r="D9" s="48" t="s">
        <v>161</v>
      </c>
      <c r="E9" s="48">
        <v>360</v>
      </c>
      <c r="F9" s="48" t="s">
        <v>158</v>
      </c>
      <c r="G9" s="48">
        <v>1000</v>
      </c>
      <c r="H9" s="48" t="s">
        <v>166</v>
      </c>
      <c r="I9" s="48">
        <v>1000</v>
      </c>
      <c r="J9" s="54" t="s">
        <v>167</v>
      </c>
      <c r="K9" s="54">
        <v>1000</v>
      </c>
      <c r="L9" s="54" t="s">
        <v>142</v>
      </c>
      <c r="M9" s="54">
        <v>1000</v>
      </c>
      <c r="N9" s="55"/>
    </row>
    <row r="10" ht="15" customHeight="1" spans="1:13">
      <c r="A10" s="47" t="s">
        <v>168</v>
      </c>
      <c r="B10" s="48" t="s">
        <v>161</v>
      </c>
      <c r="C10" s="48">
        <v>500</v>
      </c>
      <c r="D10" s="48" t="s">
        <v>158</v>
      </c>
      <c r="E10" s="48">
        <v>1888</v>
      </c>
      <c r="F10" s="48" t="s">
        <v>167</v>
      </c>
      <c r="G10" s="48">
        <v>1888</v>
      </c>
      <c r="H10" s="48" t="s">
        <v>169</v>
      </c>
      <c r="I10" s="48">
        <v>1888</v>
      </c>
      <c r="J10" s="54" t="s">
        <v>156</v>
      </c>
      <c r="K10" s="54">
        <v>1888</v>
      </c>
      <c r="L10" s="54" t="s">
        <v>142</v>
      </c>
      <c r="M10" s="54">
        <v>2000</v>
      </c>
    </row>
    <row r="11" ht="15" customHeight="1" spans="1:13">
      <c r="A11" s="47" t="s">
        <v>170</v>
      </c>
      <c r="B11" s="48" t="s">
        <v>161</v>
      </c>
      <c r="C11" s="48">
        <v>1000</v>
      </c>
      <c r="D11" s="48" t="s">
        <v>158</v>
      </c>
      <c r="E11" s="48">
        <v>2888</v>
      </c>
      <c r="F11" s="48" t="s">
        <v>171</v>
      </c>
      <c r="G11" s="48">
        <v>1888</v>
      </c>
      <c r="H11" s="48" t="s">
        <v>172</v>
      </c>
      <c r="I11" s="48">
        <v>2888</v>
      </c>
      <c r="J11" s="54" t="s">
        <v>156</v>
      </c>
      <c r="K11" s="54">
        <v>2888</v>
      </c>
      <c r="L11" s="54" t="s">
        <v>142</v>
      </c>
      <c r="M11" s="54">
        <v>3000</v>
      </c>
    </row>
    <row r="12" customHeight="1" spans="1:10">
      <c r="A12" s="49"/>
      <c r="B12" s="50" t="s">
        <v>173</v>
      </c>
      <c r="C12" s="51"/>
      <c r="D12" s="51"/>
      <c r="E12" s="51"/>
      <c r="F12" s="51"/>
      <c r="G12" s="51"/>
      <c r="H12" s="51"/>
      <c r="I12" s="51"/>
      <c r="J12" s="51"/>
    </row>
    <row r="13" customHeight="1" spans="1:10">
      <c r="A13" s="52"/>
      <c r="B13" s="51"/>
      <c r="C13" s="51"/>
      <c r="D13" s="51"/>
      <c r="E13" s="51"/>
      <c r="F13" s="51"/>
      <c r="G13" s="51"/>
      <c r="H13" s="51"/>
      <c r="I13" s="51"/>
      <c r="J13" s="51"/>
    </row>
    <row r="14" customHeight="1" spans="1:10">
      <c r="A14" s="52"/>
      <c r="B14" s="51"/>
      <c r="C14" s="51"/>
      <c r="D14" s="51"/>
      <c r="E14" s="51"/>
      <c r="F14" s="51"/>
      <c r="G14" s="51"/>
      <c r="H14" s="51"/>
      <c r="I14" s="51"/>
      <c r="J14" s="51"/>
    </row>
    <row r="15" customHeight="1" spans="1:10">
      <c r="A15" s="52"/>
      <c r="B15" s="51"/>
      <c r="C15" s="51"/>
      <c r="D15" s="51"/>
      <c r="E15" s="51"/>
      <c r="F15" s="51"/>
      <c r="G15" s="51"/>
      <c r="H15" s="51"/>
      <c r="I15" s="51"/>
      <c r="J15" s="51"/>
    </row>
    <row r="16" customHeight="1" spans="1:10">
      <c r="A16" s="52"/>
      <c r="B16" s="51"/>
      <c r="C16" s="51"/>
      <c r="D16" s="51"/>
      <c r="E16" s="51"/>
      <c r="F16" s="51"/>
      <c r="G16" s="51"/>
      <c r="H16" s="51"/>
      <c r="I16" s="51"/>
      <c r="J16" s="51"/>
    </row>
    <row r="17" customHeight="1" spans="1:10">
      <c r="A17" s="52"/>
      <c r="B17" s="51"/>
      <c r="C17" s="51"/>
      <c r="D17" s="51"/>
      <c r="E17" s="51"/>
      <c r="F17" s="51"/>
      <c r="G17" s="51"/>
      <c r="H17" s="51"/>
      <c r="I17" s="51"/>
      <c r="J17" s="51"/>
    </row>
    <row r="18" customHeight="1" spans="1:10">
      <c r="A18" s="52"/>
      <c r="B18" s="51"/>
      <c r="C18" s="51"/>
      <c r="D18" s="51"/>
      <c r="E18" s="51"/>
      <c r="F18" s="51"/>
      <c r="G18" s="51"/>
      <c r="H18" s="51"/>
      <c r="I18" s="51"/>
      <c r="J18" s="51"/>
    </row>
    <row r="19" customHeight="1" spans="1:10">
      <c r="A19" s="52"/>
      <c r="B19" s="51"/>
      <c r="C19" s="51"/>
      <c r="D19" s="51"/>
      <c r="E19" s="51"/>
      <c r="F19" s="51"/>
      <c r="G19" s="51"/>
      <c r="H19" s="51"/>
      <c r="I19" s="51"/>
      <c r="J19" s="51"/>
    </row>
  </sheetData>
  <mergeCells count="9">
    <mergeCell ref="B1:J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opLeftCell="A16" workbookViewId="0">
      <selection activeCell="B38" sqref="B38"/>
    </sheetView>
  </sheetViews>
  <sheetFormatPr defaultColWidth="9" defaultRowHeight="13.5" outlineLevelCol="3"/>
  <cols>
    <col min="1" max="1" width="100.625" customWidth="1"/>
    <col min="4" max="4" width="22" customWidth="1"/>
  </cols>
  <sheetData>
    <row r="1" spans="1:1">
      <c r="A1" s="39" t="s">
        <v>174</v>
      </c>
    </row>
    <row r="2" spans="1:1">
      <c r="A2" s="40"/>
    </row>
    <row r="3" spans="1:1">
      <c r="A3" s="40"/>
    </row>
    <row r="4" ht="20.25" spans="1:4">
      <c r="A4" s="40"/>
      <c r="B4" s="41"/>
      <c r="C4" s="42"/>
      <c r="D4" s="16"/>
    </row>
    <row r="5" spans="1:1">
      <c r="A5" s="40"/>
    </row>
    <row r="6" spans="1:1">
      <c r="A6" s="40"/>
    </row>
    <row r="7" spans="1:1">
      <c r="A7" s="40"/>
    </row>
    <row r="8" spans="1:1">
      <c r="A8" s="40"/>
    </row>
    <row r="9" spans="1:1">
      <c r="A9" s="40"/>
    </row>
    <row r="10" spans="1:1">
      <c r="A10" s="40"/>
    </row>
    <row r="11" spans="1:1">
      <c r="A11" s="40"/>
    </row>
    <row r="12" spans="1:1">
      <c r="A12" s="40"/>
    </row>
    <row r="13" spans="1:1">
      <c r="A13" s="40"/>
    </row>
    <row r="14" spans="1:1">
      <c r="A14" s="40"/>
    </row>
    <row r="15" spans="1:1">
      <c r="A15" s="40"/>
    </row>
    <row r="16" spans="1:1">
      <c r="A16" s="40"/>
    </row>
    <row r="17" spans="1:1">
      <c r="A17" s="40"/>
    </row>
    <row r="18" spans="1:1">
      <c r="A18" s="40"/>
    </row>
    <row r="19" spans="1:1">
      <c r="A19" s="40"/>
    </row>
    <row r="20" spans="1:1">
      <c r="A20" s="40"/>
    </row>
    <row r="21" spans="1:1">
      <c r="A21" s="40"/>
    </row>
    <row r="22" spans="1:1">
      <c r="A22" s="40"/>
    </row>
    <row r="23" spans="1:1">
      <c r="A23" s="40"/>
    </row>
    <row r="24" spans="1:1">
      <c r="A24" s="40"/>
    </row>
    <row r="25" spans="1:1">
      <c r="A25" s="40"/>
    </row>
    <row r="26" spans="1:1">
      <c r="A26" s="40"/>
    </row>
    <row r="27" spans="1:1">
      <c r="A27" s="40"/>
    </row>
    <row r="28" spans="1:1">
      <c r="A28" s="40"/>
    </row>
    <row r="29" spans="1:1">
      <c r="A29" s="40"/>
    </row>
    <row r="30" spans="1:1">
      <c r="A30" s="40"/>
    </row>
    <row r="31" spans="1:1">
      <c r="A31" s="40"/>
    </row>
    <row r="32" spans="1:1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40"/>
    </row>
    <row r="37" spans="1:1">
      <c r="A37" s="40"/>
    </row>
    <row r="38" spans="1:1">
      <c r="A38" s="40"/>
    </row>
    <row r="39" spans="1:1">
      <c r="A39" s="40"/>
    </row>
    <row r="40" spans="1:1">
      <c r="A40" s="40"/>
    </row>
    <row r="41" spans="1:1">
      <c r="A41" s="40"/>
    </row>
    <row r="42" spans="1:1">
      <c r="A42" s="40"/>
    </row>
    <row r="43" spans="1:1">
      <c r="A43" s="40"/>
    </row>
    <row r="44" spans="1:1">
      <c r="A44" s="40"/>
    </row>
    <row r="45" spans="1:1">
      <c r="A45" s="40"/>
    </row>
  </sheetData>
  <mergeCells count="1">
    <mergeCell ref="A1:A4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3"/>
  <sheetViews>
    <sheetView workbookViewId="0">
      <selection activeCell="J24" sqref="J24"/>
    </sheetView>
  </sheetViews>
  <sheetFormatPr defaultColWidth="9" defaultRowHeight="13.5"/>
  <sheetData>
    <row r="2" spans="1:10">
      <c r="A2" s="1" t="s">
        <v>175</v>
      </c>
      <c r="B2" s="2"/>
      <c r="C2" s="2"/>
      <c r="D2" s="2"/>
      <c r="E2" s="2"/>
      <c r="F2" s="2"/>
      <c r="G2" s="3"/>
      <c r="H2" s="4" t="s">
        <v>35</v>
      </c>
      <c r="I2" s="30" t="s">
        <v>176</v>
      </c>
      <c r="J2" s="30"/>
    </row>
    <row r="3" spans="1:10">
      <c r="A3" s="5"/>
      <c r="B3" s="6"/>
      <c r="C3" s="6"/>
      <c r="D3" s="6"/>
      <c r="E3" s="6"/>
      <c r="F3" s="6"/>
      <c r="G3" s="7"/>
      <c r="H3" s="8"/>
      <c r="I3" s="31"/>
      <c r="J3" s="31"/>
    </row>
    <row r="4" spans="1:10">
      <c r="A4" s="9" t="s">
        <v>36</v>
      </c>
      <c r="B4" s="10"/>
      <c r="C4" s="10"/>
      <c r="D4" s="11">
        <v>300</v>
      </c>
      <c r="E4" s="11"/>
      <c r="F4" s="11"/>
      <c r="G4" s="11"/>
      <c r="H4" s="12">
        <v>10</v>
      </c>
      <c r="I4" s="31"/>
      <c r="J4" s="31"/>
    </row>
    <row r="5" spans="1:10">
      <c r="A5" s="9"/>
      <c r="B5" s="10"/>
      <c r="C5" s="10"/>
      <c r="D5" s="11"/>
      <c r="E5" s="11"/>
      <c r="F5" s="11"/>
      <c r="G5" s="11"/>
      <c r="H5" s="12"/>
      <c r="I5" s="31"/>
      <c r="J5" s="31"/>
    </row>
    <row r="6" spans="9:10">
      <c r="I6" s="31"/>
      <c r="J6" s="31"/>
    </row>
    <row r="7" spans="9:10">
      <c r="I7" s="31"/>
      <c r="J7" s="31"/>
    </row>
    <row r="8" spans="9:10">
      <c r="I8" s="31"/>
      <c r="J8" s="31"/>
    </row>
    <row r="10" spans="1:1">
      <c r="A10" s="13" t="s">
        <v>177</v>
      </c>
    </row>
    <row r="11" spans="1:12">
      <c r="A11" s="14"/>
      <c r="B11" s="15" t="s">
        <v>178</v>
      </c>
      <c r="C11" s="16"/>
      <c r="D11" s="15"/>
      <c r="E11" s="17">
        <v>36</v>
      </c>
      <c r="F11" s="18"/>
      <c r="G11" s="18"/>
      <c r="H11" s="18"/>
      <c r="I11" s="32" t="s">
        <v>179</v>
      </c>
      <c r="J11" s="33"/>
      <c r="K11" s="33"/>
      <c r="L11" s="34"/>
    </row>
    <row r="12" spans="1:12">
      <c r="A12" s="14"/>
      <c r="B12" s="15" t="s">
        <v>180</v>
      </c>
      <c r="C12" s="16"/>
      <c r="D12" s="15"/>
      <c r="E12" s="19">
        <v>180</v>
      </c>
      <c r="F12" s="20"/>
      <c r="G12" s="20"/>
      <c r="H12" s="20"/>
      <c r="I12" s="35"/>
      <c r="J12" s="35"/>
      <c r="K12" s="35"/>
      <c r="L12" s="36"/>
    </row>
    <row r="13" spans="1:12">
      <c r="A13" s="21"/>
      <c r="B13" s="22" t="s">
        <v>181</v>
      </c>
      <c r="C13" s="23"/>
      <c r="D13" s="15"/>
      <c r="E13" s="17">
        <v>408</v>
      </c>
      <c r="F13" s="18"/>
      <c r="G13" s="18"/>
      <c r="H13" s="18"/>
      <c r="I13" s="35"/>
      <c r="J13" s="35"/>
      <c r="K13" s="35"/>
      <c r="L13" s="36"/>
    </row>
    <row r="14" ht="16.5" spans="1:12">
      <c r="A14" s="24" t="s">
        <v>182</v>
      </c>
      <c r="B14" s="24"/>
      <c r="C14" s="24"/>
      <c r="D14" s="25"/>
      <c r="E14" s="26">
        <v>588</v>
      </c>
      <c r="F14" s="26"/>
      <c r="G14" s="26"/>
      <c r="H14" s="27"/>
      <c r="I14" s="35"/>
      <c r="J14" s="35"/>
      <c r="K14" s="35"/>
      <c r="L14" s="36"/>
    </row>
    <row r="15" ht="16.5" spans="1:12">
      <c r="A15" s="25" t="s">
        <v>183</v>
      </c>
      <c r="B15" s="25"/>
      <c r="C15" s="25"/>
      <c r="D15" s="25"/>
      <c r="E15" s="28">
        <v>1188</v>
      </c>
      <c r="F15" s="28"/>
      <c r="G15" s="28"/>
      <c r="H15" s="29"/>
      <c r="I15" s="35"/>
      <c r="J15" s="35"/>
      <c r="K15" s="35"/>
      <c r="L15" s="36"/>
    </row>
    <row r="16" ht="16.5" spans="1:12">
      <c r="A16" s="25" t="s">
        <v>184</v>
      </c>
      <c r="B16" s="25"/>
      <c r="C16" s="25"/>
      <c r="D16" s="25"/>
      <c r="E16" s="28">
        <v>1968</v>
      </c>
      <c r="F16" s="28"/>
      <c r="G16" s="28"/>
      <c r="H16" s="29"/>
      <c r="I16" s="35"/>
      <c r="J16" s="35"/>
      <c r="K16" s="35"/>
      <c r="L16" s="36"/>
    </row>
    <row r="17" ht="16.5" spans="1:12">
      <c r="A17" s="25" t="s">
        <v>185</v>
      </c>
      <c r="B17" s="25"/>
      <c r="C17" s="25"/>
      <c r="D17" s="25"/>
      <c r="E17" s="28">
        <v>3888</v>
      </c>
      <c r="F17" s="28"/>
      <c r="G17" s="28"/>
      <c r="H17" s="29"/>
      <c r="I17" s="35"/>
      <c r="J17" s="35"/>
      <c r="K17" s="35"/>
      <c r="L17" s="36"/>
    </row>
    <row r="18" ht="16.5" spans="1:12">
      <c r="A18" s="25" t="s">
        <v>186</v>
      </c>
      <c r="B18" s="25"/>
      <c r="C18" s="25"/>
      <c r="D18" s="25"/>
      <c r="E18" s="28">
        <v>6000</v>
      </c>
      <c r="F18" s="28"/>
      <c r="G18" s="28"/>
      <c r="H18" s="29"/>
      <c r="I18" s="35"/>
      <c r="J18" s="35"/>
      <c r="K18" s="35"/>
      <c r="L18" s="36"/>
    </row>
    <row r="19" ht="16.5" spans="1:12">
      <c r="A19" s="25" t="s">
        <v>187</v>
      </c>
      <c r="B19" s="25"/>
      <c r="C19" s="25"/>
      <c r="D19" s="25"/>
      <c r="E19" s="28">
        <v>12000</v>
      </c>
      <c r="F19" s="28"/>
      <c r="G19" s="28"/>
      <c r="H19" s="29"/>
      <c r="I19" s="35"/>
      <c r="J19" s="35"/>
      <c r="K19" s="35"/>
      <c r="L19" s="36"/>
    </row>
    <row r="20" ht="16.5" spans="1:12">
      <c r="A20" s="25" t="s">
        <v>188</v>
      </c>
      <c r="B20" s="25"/>
      <c r="C20" s="25"/>
      <c r="D20" s="25"/>
      <c r="E20" s="28">
        <v>18000</v>
      </c>
      <c r="F20" s="28"/>
      <c r="G20" s="28"/>
      <c r="H20" s="29"/>
      <c r="I20" s="35"/>
      <c r="J20" s="35"/>
      <c r="K20" s="35"/>
      <c r="L20" s="36"/>
    </row>
    <row r="21" ht="16.5" spans="1:12">
      <c r="A21" s="25" t="s">
        <v>189</v>
      </c>
      <c r="B21" s="25"/>
      <c r="C21" s="25"/>
      <c r="D21" s="25"/>
      <c r="E21" s="28">
        <v>30000</v>
      </c>
      <c r="F21" s="28"/>
      <c r="G21" s="28"/>
      <c r="H21" s="29"/>
      <c r="I21" s="35"/>
      <c r="J21" s="35"/>
      <c r="K21" s="35"/>
      <c r="L21" s="36"/>
    </row>
    <row r="22" ht="16.5" spans="1:12">
      <c r="A22" s="25" t="s">
        <v>190</v>
      </c>
      <c r="B22" s="25"/>
      <c r="C22" s="25"/>
      <c r="D22" s="25"/>
      <c r="E22" s="28">
        <v>42000</v>
      </c>
      <c r="F22" s="28"/>
      <c r="G22" s="28"/>
      <c r="H22" s="29"/>
      <c r="I22" s="35"/>
      <c r="J22" s="35"/>
      <c r="K22" s="35"/>
      <c r="L22" s="36"/>
    </row>
    <row r="23" ht="16.5" spans="1:12">
      <c r="A23" s="25" t="s">
        <v>191</v>
      </c>
      <c r="B23" s="25"/>
      <c r="C23" s="25"/>
      <c r="D23" s="25"/>
      <c r="E23" s="28">
        <v>60000</v>
      </c>
      <c r="F23" s="28"/>
      <c r="G23" s="28"/>
      <c r="H23" s="29"/>
      <c r="I23" s="37"/>
      <c r="J23" s="37"/>
      <c r="K23" s="37"/>
      <c r="L23" s="38"/>
    </row>
  </sheetData>
  <mergeCells count="27">
    <mergeCell ref="A14:C14"/>
    <mergeCell ref="E14:H14"/>
    <mergeCell ref="A15:C15"/>
    <mergeCell ref="E15:H15"/>
    <mergeCell ref="A16:C16"/>
    <mergeCell ref="E16:H16"/>
    <mergeCell ref="A17:C17"/>
    <mergeCell ref="E17:H17"/>
    <mergeCell ref="A18:C18"/>
    <mergeCell ref="E18:H18"/>
    <mergeCell ref="A19:C19"/>
    <mergeCell ref="E19:H19"/>
    <mergeCell ref="A20:C20"/>
    <mergeCell ref="E20:H20"/>
    <mergeCell ref="A21:C21"/>
    <mergeCell ref="E21:H21"/>
    <mergeCell ref="A22:C22"/>
    <mergeCell ref="E22:H22"/>
    <mergeCell ref="A23:C23"/>
    <mergeCell ref="E23:H23"/>
    <mergeCell ref="H2:H3"/>
    <mergeCell ref="H4:H5"/>
    <mergeCell ref="A2:G3"/>
    <mergeCell ref="A4:C5"/>
    <mergeCell ref="D4:G5"/>
    <mergeCell ref="I11:L23"/>
    <mergeCell ref="I2:J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进游福利</vt:lpstr>
      <vt:lpstr>单笔代金</vt:lpstr>
      <vt:lpstr>单笔代金（建议演算版本）</vt:lpstr>
      <vt:lpstr>首充活动</vt:lpstr>
      <vt:lpstr>累计充值</vt:lpstr>
      <vt:lpstr>单日充值</vt:lpstr>
      <vt:lpstr>冠名</vt:lpstr>
      <vt:lpstr>返利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d.cn</dc:creator>
  <cp:lastModifiedBy>阿飞</cp:lastModifiedBy>
  <dcterms:created xsi:type="dcterms:W3CDTF">2023-05-12T11:15:00Z</dcterms:created>
  <dcterms:modified xsi:type="dcterms:W3CDTF">2025-05-20T08:37:22Z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D0A60E4469E24368A84DB3DE4FB6FE0F_13</vt:lpwstr>
  </property>
  <property fmtid="{D5CDD505-2E9C-101B-9397-08002B2CF9AE}" pid="4" name="KSOReadingLayout">
    <vt:bool>true</vt:bool>
  </property>
</Properties>
</file>